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37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<sst xmlns="http://schemas.openxmlformats.org/spreadsheetml/2006/main" count="701" uniqueCount="247">
  <si>
    <t>2019年部门收支总体情况表</t>
  </si>
  <si>
    <t>单位名称：焦作市中站区新生小学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</si>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</sst>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8" fontId="10" fillId="0" borderId="0" xfId="16" applyNumberFormat="1" applyFont="1" applyFill="1" applyAlignment="1" applyProtection="1">
      <alignment vertical="center"/>
    </xf>
    <xf numFmtId="178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1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8" fontId="10" fillId="0" borderId="2" xfId="16" applyNumberFormat="1" applyFont="1" applyFill="1" applyBorder="1" applyAlignment="1" applyProtection="1">
      <alignment horizontal="right" vertical="center"/>
    </xf>
    <xf numFmtId="176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759.27</v>
      </c>
      <c r="C4" s="99" t="s">
        <v>7</v>
      </c>
      <c r="D4" s="100">
        <v>759.27</v>
      </c>
    </row>
    <row r="5" spans="1:10" s="89" customFormat="1" ht="23.25" customHeight="1">
      <c r="A5" s="97" t="s">
        <v>8</v>
      </c>
      <c r="B5" s="101">
        <v>759.27</v>
      </c>
      <c r="C5" s="99" t="s">
        <v>9</v>
      </c>
      <c r="D5" s="100">
        <v>694.85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64.42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759.27</v>
      </c>
      <c r="C15" s="121" t="s">
        <v>19</v>
      </c>
      <c r="D15" s="100">
        <v>759.27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759.27</v>
      </c>
      <c r="C19" s="127" t="s">
        <v>25</v>
      </c>
      <c r="D19" s="128">
        <v>759.27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40" sqref="A40:XFD4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759.27</v>
      </c>
      <c r="F8" s="139">
        <f t="shared" si="0"/>
        <v>759.27</v>
      </c>
      <c r="G8" s="140">
        <f t="shared" si="0"/>
        <v>759.27</v>
      </c>
      <c r="H8" s="140">
        <f t="shared" si="0"/>
        <v>759.27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613.35</v>
      </c>
      <c r="F9" s="139">
        <f t="shared" si="1"/>
        <v>613.35</v>
      </c>
      <c r="G9" s="140">
        <f t="shared" si="1"/>
        <v>613.35</v>
      </c>
      <c r="H9" s="140">
        <f t="shared" si="1"/>
        <v>613.35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613.35</v>
      </c>
      <c r="F10" s="139">
        <f t="shared" si="1"/>
        <v>613.35</v>
      </c>
      <c r="G10" s="140">
        <f t="shared" si="1"/>
        <v>613.35</v>
      </c>
      <c r="H10" s="140">
        <f t="shared" si="1"/>
        <v>613.35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613.35</v>
      </c>
      <c r="F11" s="139">
        <f t="shared" si="3"/>
        <v>613.35</v>
      </c>
      <c r="G11" s="140">
        <f t="shared" si="3"/>
        <v>613.35</v>
      </c>
      <c r="H11" s="140">
        <f t="shared" si="3"/>
        <v>613.35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229.35</v>
      </c>
      <c r="F12" s="139">
        <v>229.35</v>
      </c>
      <c r="G12" s="140">
        <v>229.35</v>
      </c>
      <c r="H12" s="140">
        <v>229.35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59</v>
      </c>
      <c r="D13" s="138" t="s">
        <v>61</v>
      </c>
      <c r="E13" s="139">
        <v>89.2</v>
      </c>
      <c r="F13" s="139">
        <v>89.2</v>
      </c>
      <c r="G13" s="140">
        <v>89.2</v>
      </c>
      <c r="H13" s="140">
        <v>89.2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59</v>
      </c>
      <c r="D14" s="138" t="s">
        <v>62</v>
      </c>
      <c r="E14" s="139">
        <v>37.090000000000003</v>
      </c>
      <c r="F14" s="139">
        <v>37.090000000000003</v>
      </c>
      <c r="G14" s="140">
        <v>37.090000000000003</v>
      </c>
      <c r="H14" s="140">
        <v>37.090000000000003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59</v>
      </c>
      <c r="D15" s="138" t="s">
        <v>63</v>
      </c>
      <c r="E15" s="139">
        <v>29.73</v>
      </c>
      <c r="F15" s="139">
        <v>29.73</v>
      </c>
      <c r="G15" s="140">
        <v>29.73</v>
      </c>
      <c r="H15" s="140">
        <v>29.73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59</v>
      </c>
      <c r="D16" s="138" t="s">
        <v>64</v>
      </c>
      <c r="E16" s="139">
        <v>9.25</v>
      </c>
      <c r="F16" s="139">
        <v>9.25</v>
      </c>
      <c r="G16" s="140">
        <v>9.25</v>
      </c>
      <c r="H16" s="140">
        <v>9.25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59</v>
      </c>
      <c r="D17" s="138" t="s">
        <v>65</v>
      </c>
      <c r="E17" s="139">
        <v>29.73</v>
      </c>
      <c r="F17" s="139">
        <v>29.73</v>
      </c>
      <c r="G17" s="140">
        <v>29.73</v>
      </c>
      <c r="H17" s="140">
        <v>29.73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59</v>
      </c>
      <c r="D18" s="138" t="s">
        <v>66</v>
      </c>
      <c r="E18" s="139">
        <v>83.52</v>
      </c>
      <c r="F18" s="139">
        <v>83.52</v>
      </c>
      <c r="G18" s="140">
        <v>83.52</v>
      </c>
      <c r="H18" s="140">
        <v>83.52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59</v>
      </c>
      <c r="D19" s="138" t="s">
        <v>67</v>
      </c>
      <c r="E19" s="139">
        <v>5.71</v>
      </c>
      <c r="F19" s="139">
        <v>5.71</v>
      </c>
      <c r="G19" s="140">
        <v>5.71</v>
      </c>
      <c r="H19" s="140">
        <v>5.71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59</v>
      </c>
      <c r="D20" s="138" t="s">
        <v>68</v>
      </c>
      <c r="E20" s="139">
        <v>12.8</v>
      </c>
      <c r="F20" s="139">
        <v>12.8</v>
      </c>
      <c r="G20" s="140">
        <v>12.8</v>
      </c>
      <c r="H20" s="140">
        <v>12.8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59</v>
      </c>
      <c r="D21" s="138" t="s">
        <v>69</v>
      </c>
      <c r="E21" s="139">
        <v>1.1399999999999999</v>
      </c>
      <c r="F21" s="139">
        <v>1.1399999999999999</v>
      </c>
      <c r="G21" s="140">
        <v>1.1399999999999999</v>
      </c>
      <c r="H21" s="140">
        <v>1.1399999999999999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59</v>
      </c>
      <c r="D22" s="138" t="s">
        <v>70</v>
      </c>
      <c r="E22" s="139">
        <v>14.27</v>
      </c>
      <c r="F22" s="139">
        <v>14.27</v>
      </c>
      <c r="G22" s="140">
        <v>14.27</v>
      </c>
      <c r="H22" s="140">
        <v>14.27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59</v>
      </c>
      <c r="D23" s="138" t="s">
        <v>71</v>
      </c>
      <c r="E23" s="139">
        <v>7.14</v>
      </c>
      <c r="F23" s="139">
        <v>7.14</v>
      </c>
      <c r="G23" s="140">
        <v>7.14</v>
      </c>
      <c r="H23" s="140">
        <v>7.14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59</v>
      </c>
      <c r="D24" s="138" t="s">
        <v>72</v>
      </c>
      <c r="E24" s="139">
        <v>64.42</v>
      </c>
      <c r="F24" s="139">
        <v>64.42</v>
      </c>
      <c r="G24" s="140">
        <v>64.42</v>
      </c>
      <c r="H24" s="140">
        <v>64.42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73</v>
      </c>
      <c r="E25" s="139">
        <f t="shared" ref="E25:V25" si="4">E26+E29</f>
        <v>78.14</v>
      </c>
      <c r="F25" s="139">
        <f t="shared" si="4"/>
        <v>78.14</v>
      </c>
      <c r="G25" s="140">
        <f t="shared" si="4"/>
        <v>78.14</v>
      </c>
      <c r="H25" s="140">
        <f t="shared" si="4"/>
        <v>78.14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74</v>
      </c>
      <c r="E26" s="139">
        <f t="shared" ref="E26:N27" si="5">E27</f>
        <v>71.36</v>
      </c>
      <c r="F26" s="139">
        <f t="shared" si="5"/>
        <v>71.36</v>
      </c>
      <c r="G26" s="140">
        <f t="shared" si="5"/>
        <v>71.36</v>
      </c>
      <c r="H26" s="140">
        <f t="shared" si="5"/>
        <v>71.36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75</v>
      </c>
      <c r="E27" s="139">
        <f t="shared" si="5"/>
        <v>71.36</v>
      </c>
      <c r="F27" s="139">
        <f t="shared" si="5"/>
        <v>71.36</v>
      </c>
      <c r="G27" s="140">
        <f t="shared" si="5"/>
        <v>71.36</v>
      </c>
      <c r="H27" s="140">
        <f t="shared" si="5"/>
        <v>71.36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76</v>
      </c>
      <c r="B28" s="137" t="s">
        <v>77</v>
      </c>
      <c r="C28" s="137" t="s">
        <v>77</v>
      </c>
      <c r="D28" s="138" t="s">
        <v>78</v>
      </c>
      <c r="E28" s="139">
        <v>71.36</v>
      </c>
      <c r="F28" s="139">
        <v>71.36</v>
      </c>
      <c r="G28" s="140">
        <v>71.36</v>
      </c>
      <c r="H28" s="140">
        <v>71.36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7">E30+E32+E34</f>
        <v>6.78</v>
      </c>
      <c r="F29" s="139">
        <f t="shared" si="7"/>
        <v>6.78</v>
      </c>
      <c r="G29" s="140">
        <f t="shared" si="7"/>
        <v>6.78</v>
      </c>
      <c r="H29" s="140">
        <f t="shared" si="7"/>
        <v>6.78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80</v>
      </c>
      <c r="E30" s="139">
        <f t="shared" ref="E30:V30" si="8">E31</f>
        <v>2.5</v>
      </c>
      <c r="F30" s="139">
        <f t="shared" si="8"/>
        <v>2.5</v>
      </c>
      <c r="G30" s="140">
        <f t="shared" si="8"/>
        <v>2.5</v>
      </c>
      <c r="H30" s="140">
        <f t="shared" si="8"/>
        <v>2.5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76</v>
      </c>
      <c r="B31" s="137" t="s">
        <v>81</v>
      </c>
      <c r="C31" s="137" t="s">
        <v>82</v>
      </c>
      <c r="D31" s="138" t="s">
        <v>83</v>
      </c>
      <c r="E31" s="139">
        <v>2.5</v>
      </c>
      <c r="F31" s="139">
        <v>2.5</v>
      </c>
      <c r="G31" s="140">
        <v>2.5</v>
      </c>
      <c r="H31" s="140">
        <v>2.5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84</v>
      </c>
      <c r="E32" s="139">
        <f t="shared" ref="E32:V32" si="9">E33</f>
        <v>2.5</v>
      </c>
      <c r="F32" s="139">
        <f t="shared" si="9"/>
        <v>2.5</v>
      </c>
      <c r="G32" s="140">
        <f t="shared" si="9"/>
        <v>2.5</v>
      </c>
      <c r="H32" s="140">
        <f t="shared" si="9"/>
        <v>2.5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76</v>
      </c>
      <c r="B33" s="137" t="s">
        <v>81</v>
      </c>
      <c r="C33" s="137" t="s">
        <v>59</v>
      </c>
      <c r="D33" s="138" t="s">
        <v>85</v>
      </c>
      <c r="E33" s="139">
        <v>2.5</v>
      </c>
      <c r="F33" s="139">
        <v>2.5</v>
      </c>
      <c r="G33" s="140">
        <v>2.5</v>
      </c>
      <c r="H33" s="140">
        <v>2.5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86</v>
      </c>
      <c r="E34" s="139">
        <f t="shared" ref="E34:V34" si="10">E35</f>
        <v>1.78</v>
      </c>
      <c r="F34" s="139">
        <f t="shared" si="10"/>
        <v>1.78</v>
      </c>
      <c r="G34" s="140">
        <f t="shared" si="10"/>
        <v>1.78</v>
      </c>
      <c r="H34" s="140">
        <f t="shared" si="10"/>
        <v>1.78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76</v>
      </c>
      <c r="B35" s="137" t="s">
        <v>81</v>
      </c>
      <c r="C35" s="137" t="s">
        <v>87</v>
      </c>
      <c r="D35" s="138" t="s">
        <v>88</v>
      </c>
      <c r="E35" s="139">
        <v>1.78</v>
      </c>
      <c r="F35" s="139">
        <v>1.78</v>
      </c>
      <c r="G35" s="140">
        <v>1.78</v>
      </c>
      <c r="H35" s="140">
        <v>1.78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89</v>
      </c>
      <c r="E36" s="139">
        <f t="shared" ref="E36:N38" si="11">E37</f>
        <v>24.97</v>
      </c>
      <c r="F36" s="139">
        <f t="shared" si="11"/>
        <v>24.97</v>
      </c>
      <c r="G36" s="140">
        <f t="shared" si="11"/>
        <v>24.97</v>
      </c>
      <c r="H36" s="140">
        <f t="shared" si="11"/>
        <v>24.97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si="11"/>
        <v>24.97</v>
      </c>
      <c r="F37" s="139">
        <f t="shared" si="11"/>
        <v>24.97</v>
      </c>
      <c r="G37" s="140">
        <f t="shared" si="11"/>
        <v>24.97</v>
      </c>
      <c r="H37" s="140">
        <f t="shared" si="11"/>
        <v>24.97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si="11"/>
        <v>24.97</v>
      </c>
      <c r="F38" s="139">
        <f t="shared" si="11"/>
        <v>24.97</v>
      </c>
      <c r="G38" s="140">
        <f t="shared" si="11"/>
        <v>24.97</v>
      </c>
      <c r="H38" s="140">
        <f t="shared" si="11"/>
        <v>24.97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92</v>
      </c>
      <c r="B39" s="137" t="s">
        <v>93</v>
      </c>
      <c r="C39" s="137" t="s">
        <v>59</v>
      </c>
      <c r="D39" s="138" t="s">
        <v>94</v>
      </c>
      <c r="E39" s="139">
        <v>24.97</v>
      </c>
      <c r="F39" s="139">
        <v>24.97</v>
      </c>
      <c r="G39" s="140">
        <v>24.97</v>
      </c>
      <c r="H39" s="140">
        <v>24.97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N42" si="13">E41</f>
        <v>42.81</v>
      </c>
      <c r="F40" s="139">
        <f t="shared" si="13"/>
        <v>42.81</v>
      </c>
      <c r="G40" s="140">
        <f t="shared" si="13"/>
        <v>42.81</v>
      </c>
      <c r="H40" s="140">
        <f t="shared" si="13"/>
        <v>42.81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si="13"/>
        <v>42.81</v>
      </c>
      <c r="F41" s="139">
        <f t="shared" si="13"/>
        <v>42.81</v>
      </c>
      <c r="G41" s="140">
        <f t="shared" si="13"/>
        <v>42.81</v>
      </c>
      <c r="H41" s="140">
        <f t="shared" si="13"/>
        <v>42.81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42.81</v>
      </c>
      <c r="F42" s="139">
        <f t="shared" si="13"/>
        <v>42.81</v>
      </c>
      <c r="G42" s="140">
        <f t="shared" si="13"/>
        <v>42.81</v>
      </c>
      <c r="H42" s="140">
        <f t="shared" si="13"/>
        <v>42.81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98</v>
      </c>
      <c r="B43" s="137" t="s">
        <v>59</v>
      </c>
      <c r="C43" s="137" t="s">
        <v>82</v>
      </c>
      <c r="D43" s="138" t="s">
        <v>99</v>
      </c>
      <c r="E43" s="139">
        <v>42.81</v>
      </c>
      <c r="F43" s="139">
        <v>42.81</v>
      </c>
      <c r="G43" s="140">
        <v>42.81</v>
      </c>
      <c r="H43" s="140">
        <v>42.81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104</v>
      </c>
      <c r="H4" s="160"/>
      <c r="I4" s="160"/>
      <c r="J4" s="82" t="s">
        <v>105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759.27</v>
      </c>
      <c r="F7" s="87">
        <f t="shared" si="0"/>
        <v>759.27</v>
      </c>
      <c r="G7" s="87">
        <f t="shared" si="0"/>
        <v>759.27</v>
      </c>
      <c r="H7" s="87">
        <f t="shared" si="0"/>
        <v>694.85</v>
      </c>
      <c r="I7" s="87">
        <f t="shared" si="0"/>
        <v>64.42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613.35</v>
      </c>
      <c r="F8" s="87">
        <f t="shared" si="1"/>
        <v>613.35</v>
      </c>
      <c r="G8" s="87">
        <f t="shared" si="1"/>
        <v>613.35</v>
      </c>
      <c r="H8" s="87">
        <f t="shared" si="1"/>
        <v>548.92999999999995</v>
      </c>
      <c r="I8" s="87">
        <f t="shared" si="1"/>
        <v>64.42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613.35</v>
      </c>
      <c r="F9" s="87">
        <f t="shared" si="1"/>
        <v>613.35</v>
      </c>
      <c r="G9" s="87">
        <f t="shared" si="1"/>
        <v>613.35</v>
      </c>
      <c r="H9" s="87">
        <f t="shared" si="1"/>
        <v>548.92999999999995</v>
      </c>
      <c r="I9" s="87">
        <f t="shared" si="1"/>
        <v>64.42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ref="E10:J10" si="2">SUM(E11:E23)</f>
        <v>613.35</v>
      </c>
      <c r="F10" s="87">
        <f t="shared" si="2"/>
        <v>613.35</v>
      </c>
      <c r="G10" s="87">
        <f t="shared" si="2"/>
        <v>613.35</v>
      </c>
      <c r="H10" s="87">
        <f t="shared" si="2"/>
        <v>548.92999999999995</v>
      </c>
      <c r="I10" s="87">
        <f t="shared" si="2"/>
        <v>64.42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110</v>
      </c>
      <c r="D11" s="85" t="s">
        <v>64</v>
      </c>
      <c r="E11" s="87">
        <v>9.25</v>
      </c>
      <c r="F11" s="87">
        <v>9.25</v>
      </c>
      <c r="G11" s="87">
        <v>9.25</v>
      </c>
      <c r="H11" s="87">
        <v>9.25</v>
      </c>
      <c r="I11" s="87">
        <v>0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110</v>
      </c>
      <c r="D12" s="85" t="s">
        <v>68</v>
      </c>
      <c r="E12" s="87">
        <v>12.8</v>
      </c>
      <c r="F12" s="87">
        <v>12.8</v>
      </c>
      <c r="G12" s="87">
        <v>12.8</v>
      </c>
      <c r="H12" s="87">
        <v>12.8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110</v>
      </c>
      <c r="D13" s="85" t="s">
        <v>61</v>
      </c>
      <c r="E13" s="87">
        <v>89.2</v>
      </c>
      <c r="F13" s="87">
        <v>89.2</v>
      </c>
      <c r="G13" s="87">
        <v>89.2</v>
      </c>
      <c r="H13" s="87">
        <v>89.2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110</v>
      </c>
      <c r="D14" s="85" t="s">
        <v>72</v>
      </c>
      <c r="E14" s="87">
        <v>64.42</v>
      </c>
      <c r="F14" s="87">
        <v>64.42</v>
      </c>
      <c r="G14" s="87">
        <v>64.42</v>
      </c>
      <c r="H14" s="87">
        <v>0</v>
      </c>
      <c r="I14" s="87">
        <v>64.42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110</v>
      </c>
      <c r="D15" s="85" t="s">
        <v>63</v>
      </c>
      <c r="E15" s="87">
        <v>29.73</v>
      </c>
      <c r="F15" s="87">
        <v>29.73</v>
      </c>
      <c r="G15" s="87">
        <v>29.73</v>
      </c>
      <c r="H15" s="87">
        <v>29.73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110</v>
      </c>
      <c r="D16" s="85" t="s">
        <v>67</v>
      </c>
      <c r="E16" s="87">
        <v>5.71</v>
      </c>
      <c r="F16" s="87">
        <v>5.71</v>
      </c>
      <c r="G16" s="87">
        <v>5.71</v>
      </c>
      <c r="H16" s="87">
        <v>5.71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110</v>
      </c>
      <c r="D17" s="85" t="s">
        <v>62</v>
      </c>
      <c r="E17" s="87">
        <v>37.090000000000003</v>
      </c>
      <c r="F17" s="87">
        <v>37.090000000000003</v>
      </c>
      <c r="G17" s="87">
        <v>37.090000000000003</v>
      </c>
      <c r="H17" s="87">
        <v>37.090000000000003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110</v>
      </c>
      <c r="D18" s="85" t="s">
        <v>65</v>
      </c>
      <c r="E18" s="87">
        <v>29.73</v>
      </c>
      <c r="F18" s="87">
        <v>29.73</v>
      </c>
      <c r="G18" s="87">
        <v>29.73</v>
      </c>
      <c r="H18" s="87">
        <v>29.73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110</v>
      </c>
      <c r="D19" s="85" t="s">
        <v>60</v>
      </c>
      <c r="E19" s="87">
        <v>229.35</v>
      </c>
      <c r="F19" s="87">
        <v>229.35</v>
      </c>
      <c r="G19" s="87">
        <v>229.35</v>
      </c>
      <c r="H19" s="87">
        <v>229.35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110</v>
      </c>
      <c r="D20" s="85" t="s">
        <v>66</v>
      </c>
      <c r="E20" s="87">
        <v>83.52</v>
      </c>
      <c r="F20" s="87">
        <v>83.52</v>
      </c>
      <c r="G20" s="87">
        <v>83.52</v>
      </c>
      <c r="H20" s="87">
        <v>83.52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110</v>
      </c>
      <c r="D21" s="85" t="s">
        <v>71</v>
      </c>
      <c r="E21" s="87">
        <v>7.14</v>
      </c>
      <c r="F21" s="87">
        <v>7.14</v>
      </c>
      <c r="G21" s="87">
        <v>7.14</v>
      </c>
      <c r="H21" s="87">
        <v>7.14</v>
      </c>
      <c r="I21" s="87">
        <v>0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110</v>
      </c>
      <c r="D22" s="85" t="s">
        <v>70</v>
      </c>
      <c r="E22" s="87">
        <v>14.27</v>
      </c>
      <c r="F22" s="87">
        <v>14.27</v>
      </c>
      <c r="G22" s="87">
        <v>14.27</v>
      </c>
      <c r="H22" s="87">
        <v>14.27</v>
      </c>
      <c r="I22" s="87">
        <v>0</v>
      </c>
      <c r="J22" s="87">
        <v>0</v>
      </c>
    </row>
    <row r="23" spans="1:10" s="36" customFormat="1" ht="20.100000000000001" customHeight="1">
      <c r="A23" s="84" t="s">
        <v>109</v>
      </c>
      <c r="B23" s="85" t="s">
        <v>110</v>
      </c>
      <c r="C23" s="85" t="s">
        <v>110</v>
      </c>
      <c r="D23" s="85" t="s">
        <v>69</v>
      </c>
      <c r="E23" s="87">
        <v>1.1399999999999999</v>
      </c>
      <c r="F23" s="87">
        <v>1.1399999999999999</v>
      </c>
      <c r="G23" s="87">
        <v>1.1399999999999999</v>
      </c>
      <c r="H23" s="87">
        <v>1.1399999999999999</v>
      </c>
      <c r="I23" s="87">
        <v>0</v>
      </c>
      <c r="J23" s="87">
        <v>0</v>
      </c>
    </row>
    <row r="24" spans="1:10" s="36" customFormat="1" ht="20.100000000000001" customHeight="1">
      <c r="A24" s="84" t="s">
        <v>76</v>
      </c>
      <c r="B24" s="85"/>
      <c r="C24" s="85"/>
      <c r="D24" s="85" t="s">
        <v>73</v>
      </c>
      <c r="E24" s="87">
        <f t="shared" ref="E24:J24" si="3">E25+E28</f>
        <v>78.14</v>
      </c>
      <c r="F24" s="87">
        <f t="shared" si="3"/>
        <v>78.14</v>
      </c>
      <c r="G24" s="87">
        <f t="shared" si="3"/>
        <v>78.14</v>
      </c>
      <c r="H24" s="87">
        <f t="shared" si="3"/>
        <v>78.14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77</v>
      </c>
      <c r="C25" s="85"/>
      <c r="D25" s="85" t="s">
        <v>74</v>
      </c>
      <c r="E25" s="87">
        <f t="shared" ref="E25:J26" si="4">E26</f>
        <v>71.36</v>
      </c>
      <c r="F25" s="87">
        <f t="shared" si="4"/>
        <v>71.36</v>
      </c>
      <c r="G25" s="87">
        <f t="shared" si="4"/>
        <v>71.36</v>
      </c>
      <c r="H25" s="87">
        <f t="shared" si="4"/>
        <v>71.36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75</v>
      </c>
      <c r="E26" s="87">
        <f t="shared" si="4"/>
        <v>71.36</v>
      </c>
      <c r="F26" s="87">
        <f t="shared" si="4"/>
        <v>71.36</v>
      </c>
      <c r="G26" s="87">
        <f t="shared" si="4"/>
        <v>71.36</v>
      </c>
      <c r="H26" s="87">
        <f t="shared" si="4"/>
        <v>71.36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111</v>
      </c>
      <c r="B27" s="85" t="s">
        <v>112</v>
      </c>
      <c r="C27" s="85" t="s">
        <v>112</v>
      </c>
      <c r="D27" s="85" t="s">
        <v>78</v>
      </c>
      <c r="E27" s="87">
        <v>71.36</v>
      </c>
      <c r="F27" s="87">
        <v>71.36</v>
      </c>
      <c r="G27" s="87">
        <v>71.36</v>
      </c>
      <c r="H27" s="87">
        <v>71.36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81</v>
      </c>
      <c r="C28" s="85"/>
      <c r="D28" s="85" t="s">
        <v>79</v>
      </c>
      <c r="E28" s="87">
        <f t="shared" ref="E28:J28" si="5">E29+E31+E33</f>
        <v>6.78</v>
      </c>
      <c r="F28" s="87">
        <f t="shared" si="5"/>
        <v>6.78</v>
      </c>
      <c r="G28" s="87">
        <f t="shared" si="5"/>
        <v>6.78</v>
      </c>
      <c r="H28" s="87">
        <f t="shared" si="5"/>
        <v>6.78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82</v>
      </c>
      <c r="D29" s="85" t="s">
        <v>80</v>
      </c>
      <c r="E29" s="87">
        <f t="shared" ref="E29:J29" si="6">E30</f>
        <v>2.5</v>
      </c>
      <c r="F29" s="87">
        <f t="shared" si="6"/>
        <v>2.5</v>
      </c>
      <c r="G29" s="87">
        <f t="shared" si="6"/>
        <v>2.5</v>
      </c>
      <c r="H29" s="87">
        <f t="shared" si="6"/>
        <v>2.5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111</v>
      </c>
      <c r="B30" s="85" t="s">
        <v>113</v>
      </c>
      <c r="C30" s="85" t="s">
        <v>114</v>
      </c>
      <c r="D30" s="85" t="s">
        <v>83</v>
      </c>
      <c r="E30" s="87">
        <v>2.5</v>
      </c>
      <c r="F30" s="87">
        <v>2.5</v>
      </c>
      <c r="G30" s="87">
        <v>2.5</v>
      </c>
      <c r="H30" s="87">
        <v>2.5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59</v>
      </c>
      <c r="D31" s="85" t="s">
        <v>84</v>
      </c>
      <c r="E31" s="87">
        <f t="shared" ref="E31:J31" si="7">E32</f>
        <v>2.5</v>
      </c>
      <c r="F31" s="87">
        <f t="shared" si="7"/>
        <v>2.5</v>
      </c>
      <c r="G31" s="87">
        <f t="shared" si="7"/>
        <v>2.5</v>
      </c>
      <c r="H31" s="87">
        <f t="shared" si="7"/>
        <v>2.5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111</v>
      </c>
      <c r="B32" s="85" t="s">
        <v>113</v>
      </c>
      <c r="C32" s="85" t="s">
        <v>110</v>
      </c>
      <c r="D32" s="85" t="s">
        <v>85</v>
      </c>
      <c r="E32" s="87">
        <v>2.5</v>
      </c>
      <c r="F32" s="87">
        <v>2.5</v>
      </c>
      <c r="G32" s="87">
        <v>2.5</v>
      </c>
      <c r="H32" s="87">
        <v>2.5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87</v>
      </c>
      <c r="D33" s="85" t="s">
        <v>86</v>
      </c>
      <c r="E33" s="87">
        <f t="shared" ref="E33:J33" si="8">E34</f>
        <v>1.78</v>
      </c>
      <c r="F33" s="87">
        <f t="shared" si="8"/>
        <v>1.78</v>
      </c>
      <c r="G33" s="87">
        <f t="shared" si="8"/>
        <v>1.78</v>
      </c>
      <c r="H33" s="87">
        <f t="shared" si="8"/>
        <v>1.78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111</v>
      </c>
      <c r="B34" s="85" t="s">
        <v>113</v>
      </c>
      <c r="C34" s="85" t="s">
        <v>115</v>
      </c>
      <c r="D34" s="85" t="s">
        <v>88</v>
      </c>
      <c r="E34" s="87">
        <v>1.78</v>
      </c>
      <c r="F34" s="87">
        <v>1.78</v>
      </c>
      <c r="G34" s="87">
        <v>1.78</v>
      </c>
      <c r="H34" s="87">
        <v>1.78</v>
      </c>
      <c r="I34" s="87">
        <v>0</v>
      </c>
      <c r="J34" s="87">
        <v>0</v>
      </c>
    </row>
    <row r="35" spans="1:10" ht="20.100000000000001" customHeight="1">
      <c r="A35" s="84" t="s">
        <v>92</v>
      </c>
      <c r="B35" s="85"/>
      <c r="C35" s="85"/>
      <c r="D35" s="85" t="s">
        <v>89</v>
      </c>
      <c r="E35" s="87">
        <f t="shared" ref="E35:J37" si="9">E36</f>
        <v>24.97</v>
      </c>
      <c r="F35" s="87">
        <f t="shared" si="9"/>
        <v>24.97</v>
      </c>
      <c r="G35" s="87">
        <f t="shared" si="9"/>
        <v>24.97</v>
      </c>
      <c r="H35" s="87">
        <f t="shared" si="9"/>
        <v>24.97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93</v>
      </c>
      <c r="C36" s="85"/>
      <c r="D36" s="85" t="s">
        <v>90</v>
      </c>
      <c r="E36" s="87">
        <f t="shared" si="9"/>
        <v>24.97</v>
      </c>
      <c r="F36" s="87">
        <f t="shared" si="9"/>
        <v>24.97</v>
      </c>
      <c r="G36" s="87">
        <f t="shared" si="9"/>
        <v>24.97</v>
      </c>
      <c r="H36" s="87">
        <f t="shared" si="9"/>
        <v>24.97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59</v>
      </c>
      <c r="D37" s="85" t="s">
        <v>91</v>
      </c>
      <c r="E37" s="87">
        <f t="shared" si="9"/>
        <v>24.97</v>
      </c>
      <c r="F37" s="87">
        <f t="shared" si="9"/>
        <v>24.97</v>
      </c>
      <c r="G37" s="87">
        <f t="shared" si="9"/>
        <v>24.97</v>
      </c>
      <c r="H37" s="87">
        <f t="shared" si="9"/>
        <v>24.97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116</v>
      </c>
      <c r="B38" s="85" t="s">
        <v>117</v>
      </c>
      <c r="C38" s="85" t="s">
        <v>110</v>
      </c>
      <c r="D38" s="85" t="s">
        <v>94</v>
      </c>
      <c r="E38" s="87">
        <v>24.97</v>
      </c>
      <c r="F38" s="87">
        <v>24.97</v>
      </c>
      <c r="G38" s="87">
        <v>24.97</v>
      </c>
      <c r="H38" s="87">
        <v>24.97</v>
      </c>
      <c r="I38" s="87">
        <v>0</v>
      </c>
      <c r="J38" s="87">
        <v>0</v>
      </c>
    </row>
    <row r="39" spans="1:10" ht="20.100000000000001" customHeight="1">
      <c r="A39" s="84" t="s">
        <v>98</v>
      </c>
      <c r="B39" s="85"/>
      <c r="C39" s="85"/>
      <c r="D39" s="85" t="s">
        <v>95</v>
      </c>
      <c r="E39" s="87">
        <f t="shared" ref="E39:J41" si="10">E40</f>
        <v>42.81</v>
      </c>
      <c r="F39" s="87">
        <f t="shared" si="10"/>
        <v>42.81</v>
      </c>
      <c r="G39" s="87">
        <f t="shared" si="10"/>
        <v>42.81</v>
      </c>
      <c r="H39" s="87">
        <f t="shared" si="10"/>
        <v>42.81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59</v>
      </c>
      <c r="C40" s="85"/>
      <c r="D40" s="85" t="s">
        <v>96</v>
      </c>
      <c r="E40" s="87">
        <f t="shared" si="10"/>
        <v>42.81</v>
      </c>
      <c r="F40" s="87">
        <f t="shared" si="10"/>
        <v>42.81</v>
      </c>
      <c r="G40" s="87">
        <f t="shared" si="10"/>
        <v>42.81</v>
      </c>
      <c r="H40" s="87">
        <f t="shared" si="10"/>
        <v>42.81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82</v>
      </c>
      <c r="D41" s="85" t="s">
        <v>97</v>
      </c>
      <c r="E41" s="87">
        <f t="shared" si="10"/>
        <v>42.81</v>
      </c>
      <c r="F41" s="87">
        <f t="shared" si="10"/>
        <v>42.81</v>
      </c>
      <c r="G41" s="87">
        <f t="shared" si="10"/>
        <v>42.81</v>
      </c>
      <c r="H41" s="87">
        <f t="shared" si="10"/>
        <v>42.81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118</v>
      </c>
      <c r="B42" s="85" t="s">
        <v>110</v>
      </c>
      <c r="C42" s="85" t="s">
        <v>114</v>
      </c>
      <c r="D42" s="85" t="s">
        <v>99</v>
      </c>
      <c r="E42" s="87">
        <v>42.81</v>
      </c>
      <c r="F42" s="87">
        <v>42.81</v>
      </c>
      <c r="G42" s="87">
        <v>42.81</v>
      </c>
      <c r="H42" s="87">
        <v>42.81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119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759.27</v>
      </c>
      <c r="C4" s="99" t="s">
        <v>7</v>
      </c>
      <c r="D4" s="100">
        <v>759.27</v>
      </c>
    </row>
    <row r="5" spans="1:10" s="89" customFormat="1" ht="23.25" customHeight="1">
      <c r="A5" s="97" t="s">
        <v>8</v>
      </c>
      <c r="B5" s="101">
        <v>759.27</v>
      </c>
      <c r="C5" s="99" t="s">
        <v>9</v>
      </c>
      <c r="D5" s="100">
        <v>694.85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64.42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759.27</v>
      </c>
      <c r="C15" s="121" t="s">
        <v>19</v>
      </c>
      <c r="D15" s="100">
        <v>759.27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759.27</v>
      </c>
      <c r="C19" s="127" t="s">
        <v>25</v>
      </c>
      <c r="D19" s="128">
        <v>759.27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104</v>
      </c>
      <c r="G4" s="160"/>
      <c r="H4" s="160"/>
      <c r="I4" s="82" t="s">
        <v>105</v>
      </c>
    </row>
    <row r="5" spans="1:9" s="77" customFormat="1" ht="37.5" customHeight="1">
      <c r="A5" s="161"/>
      <c r="B5" s="162"/>
      <c r="C5" s="162"/>
      <c r="D5" s="165"/>
      <c r="E5" s="166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759.27</v>
      </c>
      <c r="F7" s="87">
        <f>F8+F24+F35+F39</f>
        <v>759.27</v>
      </c>
      <c r="G7" s="87">
        <f>G8+G24+G35+G39</f>
        <v>694.85</v>
      </c>
      <c r="H7" s="87">
        <f>H8+H24+H35+H39</f>
        <v>64.42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613.35</v>
      </c>
      <c r="F8" s="87">
        <f t="shared" si="0"/>
        <v>613.35</v>
      </c>
      <c r="G8" s="87">
        <f t="shared" si="0"/>
        <v>548.92999999999995</v>
      </c>
      <c r="H8" s="87">
        <f t="shared" si="0"/>
        <v>64.42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613.35</v>
      </c>
      <c r="F9" s="87">
        <f t="shared" si="0"/>
        <v>613.35</v>
      </c>
      <c r="G9" s="87">
        <f t="shared" si="0"/>
        <v>548.92999999999995</v>
      </c>
      <c r="H9" s="87">
        <f t="shared" si="0"/>
        <v>64.42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>SUM(E11:E23)</f>
        <v>613.35</v>
      </c>
      <c r="F10" s="87">
        <f>SUM(F11:F23)</f>
        <v>613.35</v>
      </c>
      <c r="G10" s="87">
        <f>SUM(G11:G23)</f>
        <v>548.92999999999995</v>
      </c>
      <c r="H10" s="87">
        <f>SUM(H11:H23)</f>
        <v>64.42</v>
      </c>
      <c r="I10" s="87">
        <f>SUM(I11:I23)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110</v>
      </c>
      <c r="D11" s="86" t="s">
        <v>65</v>
      </c>
      <c r="E11" s="87">
        <v>29.73</v>
      </c>
      <c r="F11" s="87">
        <v>29.73</v>
      </c>
      <c r="G11" s="87">
        <v>29.73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110</v>
      </c>
      <c r="D12" s="86" t="s">
        <v>67</v>
      </c>
      <c r="E12" s="87">
        <v>5.71</v>
      </c>
      <c r="F12" s="87">
        <v>5.71</v>
      </c>
      <c r="G12" s="87">
        <v>5.71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110</v>
      </c>
      <c r="D13" s="86" t="s">
        <v>72</v>
      </c>
      <c r="E13" s="87">
        <v>64.42</v>
      </c>
      <c r="F13" s="87">
        <v>64.42</v>
      </c>
      <c r="G13" s="87">
        <v>0</v>
      </c>
      <c r="H13" s="87">
        <v>64.42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110</v>
      </c>
      <c r="D14" s="86" t="s">
        <v>71</v>
      </c>
      <c r="E14" s="87">
        <v>7.14</v>
      </c>
      <c r="F14" s="87">
        <v>7.14</v>
      </c>
      <c r="G14" s="87">
        <v>7.14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110</v>
      </c>
      <c r="D15" s="86" t="s">
        <v>61</v>
      </c>
      <c r="E15" s="87">
        <v>89.2</v>
      </c>
      <c r="F15" s="87">
        <v>89.2</v>
      </c>
      <c r="G15" s="87">
        <v>89.2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110</v>
      </c>
      <c r="D16" s="86" t="s">
        <v>69</v>
      </c>
      <c r="E16" s="87">
        <v>1.1399999999999999</v>
      </c>
      <c r="F16" s="87">
        <v>1.1399999999999999</v>
      </c>
      <c r="G16" s="87">
        <v>1.1399999999999999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110</v>
      </c>
      <c r="D17" s="86" t="s">
        <v>70</v>
      </c>
      <c r="E17" s="87">
        <v>14.27</v>
      </c>
      <c r="F17" s="87">
        <v>14.27</v>
      </c>
      <c r="G17" s="87">
        <v>14.27</v>
      </c>
      <c r="H17" s="87">
        <v>0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110</v>
      </c>
      <c r="D18" s="86" t="s">
        <v>60</v>
      </c>
      <c r="E18" s="87">
        <v>229.35</v>
      </c>
      <c r="F18" s="87">
        <v>229.35</v>
      </c>
      <c r="G18" s="87">
        <v>229.35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110</v>
      </c>
      <c r="D19" s="86" t="s">
        <v>63</v>
      </c>
      <c r="E19" s="87">
        <v>29.73</v>
      </c>
      <c r="F19" s="87">
        <v>29.73</v>
      </c>
      <c r="G19" s="87">
        <v>29.73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110</v>
      </c>
      <c r="D20" s="86" t="s">
        <v>64</v>
      </c>
      <c r="E20" s="87">
        <v>9.25</v>
      </c>
      <c r="F20" s="87">
        <v>9.25</v>
      </c>
      <c r="G20" s="87">
        <v>9.25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110</v>
      </c>
      <c r="D21" s="86" t="s">
        <v>66</v>
      </c>
      <c r="E21" s="87">
        <v>83.52</v>
      </c>
      <c r="F21" s="87">
        <v>83.52</v>
      </c>
      <c r="G21" s="87">
        <v>83.52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110</v>
      </c>
      <c r="D22" s="86" t="s">
        <v>68</v>
      </c>
      <c r="E22" s="87">
        <v>12.8</v>
      </c>
      <c r="F22" s="87">
        <v>12.8</v>
      </c>
      <c r="G22" s="87">
        <v>12.8</v>
      </c>
      <c r="H22" s="87">
        <v>0</v>
      </c>
      <c r="I22" s="87">
        <v>0</v>
      </c>
    </row>
    <row r="23" spans="1:9" s="36" customFormat="1" ht="20.100000000000001" customHeight="1">
      <c r="A23" s="84" t="s">
        <v>109</v>
      </c>
      <c r="B23" s="85" t="s">
        <v>110</v>
      </c>
      <c r="C23" s="85" t="s">
        <v>110</v>
      </c>
      <c r="D23" s="86" t="s">
        <v>62</v>
      </c>
      <c r="E23" s="87">
        <v>37.090000000000003</v>
      </c>
      <c r="F23" s="87">
        <v>37.090000000000003</v>
      </c>
      <c r="G23" s="87">
        <v>37.090000000000003</v>
      </c>
      <c r="H23" s="87">
        <v>0</v>
      </c>
      <c r="I23" s="87">
        <v>0</v>
      </c>
    </row>
    <row r="24" spans="1:9" s="36" customFormat="1" ht="20.100000000000001" customHeight="1">
      <c r="A24" s="84" t="s">
        <v>76</v>
      </c>
      <c r="B24" s="85"/>
      <c r="C24" s="85"/>
      <c r="D24" s="86" t="s">
        <v>73</v>
      </c>
      <c r="E24" s="87">
        <f>E25+E28</f>
        <v>78.14</v>
      </c>
      <c r="F24" s="87">
        <f>F25+F28</f>
        <v>78.14</v>
      </c>
      <c r="G24" s="87">
        <f>G25+G28</f>
        <v>78.14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77</v>
      </c>
      <c r="C25" s="85"/>
      <c r="D25" s="86" t="s">
        <v>74</v>
      </c>
      <c r="E25" s="87">
        <f t="shared" ref="E25:I26" si="1">E26</f>
        <v>71.36</v>
      </c>
      <c r="F25" s="87">
        <f t="shared" si="1"/>
        <v>71.36</v>
      </c>
      <c r="G25" s="87">
        <f t="shared" si="1"/>
        <v>71.36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75</v>
      </c>
      <c r="E26" s="87">
        <f t="shared" si="1"/>
        <v>71.36</v>
      </c>
      <c r="F26" s="87">
        <f t="shared" si="1"/>
        <v>71.36</v>
      </c>
      <c r="G26" s="87">
        <f t="shared" si="1"/>
        <v>71.36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111</v>
      </c>
      <c r="B27" s="85" t="s">
        <v>112</v>
      </c>
      <c r="C27" s="85" t="s">
        <v>112</v>
      </c>
      <c r="D27" s="86" t="s">
        <v>78</v>
      </c>
      <c r="E27" s="87">
        <v>71.36</v>
      </c>
      <c r="F27" s="87">
        <v>71.36</v>
      </c>
      <c r="G27" s="87">
        <v>71.36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81</v>
      </c>
      <c r="C28" s="85"/>
      <c r="D28" s="86" t="s">
        <v>79</v>
      </c>
      <c r="E28" s="87">
        <f>E29+E31+E33</f>
        <v>6.78</v>
      </c>
      <c r="F28" s="87">
        <f>F29+F31+F33</f>
        <v>6.78</v>
      </c>
      <c r="G28" s="87">
        <f>G29+G31+G33</f>
        <v>6.78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82</v>
      </c>
      <c r="D29" s="86" t="s">
        <v>80</v>
      </c>
      <c r="E29" s="87">
        <f>E30</f>
        <v>2.5</v>
      </c>
      <c r="F29" s="87">
        <f>F30</f>
        <v>2.5</v>
      </c>
      <c r="G29" s="87">
        <f>G30</f>
        <v>2.5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111</v>
      </c>
      <c r="B30" s="85" t="s">
        <v>113</v>
      </c>
      <c r="C30" s="85" t="s">
        <v>114</v>
      </c>
      <c r="D30" s="86" t="s">
        <v>83</v>
      </c>
      <c r="E30" s="87">
        <v>2.5</v>
      </c>
      <c r="F30" s="87">
        <v>2.5</v>
      </c>
      <c r="G30" s="87">
        <v>2.5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59</v>
      </c>
      <c r="D31" s="86" t="s">
        <v>84</v>
      </c>
      <c r="E31" s="87">
        <f>E32</f>
        <v>2.5</v>
      </c>
      <c r="F31" s="87">
        <f>F32</f>
        <v>2.5</v>
      </c>
      <c r="G31" s="87">
        <f>G32</f>
        <v>2.5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111</v>
      </c>
      <c r="B32" s="85" t="s">
        <v>113</v>
      </c>
      <c r="C32" s="85" t="s">
        <v>110</v>
      </c>
      <c r="D32" s="86" t="s">
        <v>85</v>
      </c>
      <c r="E32" s="87">
        <v>2.5</v>
      </c>
      <c r="F32" s="87">
        <v>2.5</v>
      </c>
      <c r="G32" s="87">
        <v>2.5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87</v>
      </c>
      <c r="D33" s="86" t="s">
        <v>86</v>
      </c>
      <c r="E33" s="87">
        <f>E34</f>
        <v>1.78</v>
      </c>
      <c r="F33" s="87">
        <f>F34</f>
        <v>1.78</v>
      </c>
      <c r="G33" s="87">
        <f>G34</f>
        <v>1.78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111</v>
      </c>
      <c r="B34" s="85" t="s">
        <v>113</v>
      </c>
      <c r="C34" s="85" t="s">
        <v>115</v>
      </c>
      <c r="D34" s="86" t="s">
        <v>88</v>
      </c>
      <c r="E34" s="87">
        <v>1.78</v>
      </c>
      <c r="F34" s="87">
        <v>1.78</v>
      </c>
      <c r="G34" s="87">
        <v>1.78</v>
      </c>
      <c r="H34" s="87">
        <v>0</v>
      </c>
      <c r="I34" s="87">
        <v>0</v>
      </c>
    </row>
    <row r="35" spans="1:9" ht="20.100000000000001" customHeight="1">
      <c r="A35" s="84" t="s">
        <v>92</v>
      </c>
      <c r="B35" s="85"/>
      <c r="C35" s="85"/>
      <c r="D35" s="86" t="s">
        <v>89</v>
      </c>
      <c r="E35" s="87">
        <f t="shared" ref="E35:I37" si="2">E36</f>
        <v>24.97</v>
      </c>
      <c r="F35" s="87">
        <f t="shared" si="2"/>
        <v>24.97</v>
      </c>
      <c r="G35" s="87">
        <f t="shared" si="2"/>
        <v>24.97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93</v>
      </c>
      <c r="C36" s="85"/>
      <c r="D36" s="86" t="s">
        <v>90</v>
      </c>
      <c r="E36" s="87">
        <f t="shared" si="2"/>
        <v>24.97</v>
      </c>
      <c r="F36" s="87">
        <f t="shared" si="2"/>
        <v>24.97</v>
      </c>
      <c r="G36" s="87">
        <f t="shared" si="2"/>
        <v>24.97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59</v>
      </c>
      <c r="D37" s="86" t="s">
        <v>91</v>
      </c>
      <c r="E37" s="87">
        <f t="shared" si="2"/>
        <v>24.97</v>
      </c>
      <c r="F37" s="87">
        <f t="shared" si="2"/>
        <v>24.97</v>
      </c>
      <c r="G37" s="87">
        <f t="shared" si="2"/>
        <v>24.97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116</v>
      </c>
      <c r="B38" s="85" t="s">
        <v>117</v>
      </c>
      <c r="C38" s="85" t="s">
        <v>110</v>
      </c>
      <c r="D38" s="86" t="s">
        <v>94</v>
      </c>
      <c r="E38" s="87">
        <v>24.97</v>
      </c>
      <c r="F38" s="87">
        <v>24.97</v>
      </c>
      <c r="G38" s="87">
        <v>24.97</v>
      </c>
      <c r="H38" s="87">
        <v>0</v>
      </c>
      <c r="I38" s="87">
        <v>0</v>
      </c>
    </row>
    <row r="39" spans="1:9" ht="20.100000000000001" customHeight="1">
      <c r="A39" s="84" t="s">
        <v>98</v>
      </c>
      <c r="B39" s="85"/>
      <c r="C39" s="85"/>
      <c r="D39" s="86" t="s">
        <v>95</v>
      </c>
      <c r="E39" s="87">
        <f t="shared" ref="E39:I41" si="3">E40</f>
        <v>42.81</v>
      </c>
      <c r="F39" s="87">
        <f t="shared" si="3"/>
        <v>42.81</v>
      </c>
      <c r="G39" s="87">
        <f t="shared" si="3"/>
        <v>42.81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59</v>
      </c>
      <c r="C40" s="85"/>
      <c r="D40" s="86" t="s">
        <v>96</v>
      </c>
      <c r="E40" s="87">
        <f t="shared" si="3"/>
        <v>42.81</v>
      </c>
      <c r="F40" s="87">
        <f t="shared" si="3"/>
        <v>42.81</v>
      </c>
      <c r="G40" s="87">
        <f t="shared" si="3"/>
        <v>42.81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82</v>
      </c>
      <c r="D41" s="86" t="s">
        <v>97</v>
      </c>
      <c r="E41" s="87">
        <f t="shared" si="3"/>
        <v>42.81</v>
      </c>
      <c r="F41" s="87">
        <f t="shared" si="3"/>
        <v>42.81</v>
      </c>
      <c r="G41" s="87">
        <f t="shared" si="3"/>
        <v>42.81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118</v>
      </c>
      <c r="B42" s="85" t="s">
        <v>110</v>
      </c>
      <c r="C42" s="85" t="s">
        <v>114</v>
      </c>
      <c r="D42" s="86" t="s">
        <v>99</v>
      </c>
      <c r="E42" s="87">
        <v>42.81</v>
      </c>
      <c r="F42" s="87">
        <v>42.81</v>
      </c>
      <c r="G42" s="87">
        <v>42.81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124</v>
      </c>
      <c r="B3" s="171"/>
      <c r="C3" s="172"/>
      <c r="D3" s="170" t="s">
        <v>125</v>
      </c>
      <c r="E3" s="171"/>
      <c r="F3" s="172"/>
      <c r="G3" s="183" t="s">
        <v>103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126</v>
      </c>
      <c r="R4" s="167" t="s">
        <v>127</v>
      </c>
      <c r="S4" s="170" t="s">
        <v>128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106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129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759.27</v>
      </c>
      <c r="H7" s="76">
        <f t="shared" si="0"/>
        <v>759.27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G9+G11+G13+G15+G17+G19+G21+G23+G25+G27+G29+G31+G33+G35+G37+G39+G41+G43</f>
        <v>694.85</v>
      </c>
      <c r="H8" s="76">
        <f t="shared" si="1"/>
        <v>694.85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229.35</v>
      </c>
      <c r="H9" s="76">
        <f t="shared" si="2"/>
        <v>229.35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82</v>
      </c>
      <c r="C10" s="73" t="s">
        <v>132</v>
      </c>
      <c r="D10" s="74" t="s">
        <v>133</v>
      </c>
      <c r="E10" s="74" t="s">
        <v>82</v>
      </c>
      <c r="F10" s="74" t="s">
        <v>134</v>
      </c>
      <c r="G10" s="76">
        <v>229.35</v>
      </c>
      <c r="H10" s="76">
        <v>229.35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89.2</v>
      </c>
      <c r="H11" s="76">
        <f t="shared" si="3"/>
        <v>89.2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82</v>
      </c>
      <c r="F12" s="74" t="s">
        <v>134</v>
      </c>
      <c r="G12" s="76">
        <v>89.2</v>
      </c>
      <c r="H12" s="76">
        <v>89.2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37.090000000000003</v>
      </c>
      <c r="H13" s="76">
        <f t="shared" si="4"/>
        <v>37.090000000000003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82</v>
      </c>
      <c r="F14" s="74" t="s">
        <v>134</v>
      </c>
      <c r="G14" s="76">
        <v>37.090000000000003</v>
      </c>
      <c r="H14" s="76">
        <v>37.090000000000003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29.73</v>
      </c>
      <c r="H15" s="76">
        <f t="shared" si="5"/>
        <v>29.73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87</v>
      </c>
      <c r="C16" s="73" t="s">
        <v>140</v>
      </c>
      <c r="D16" s="74" t="s">
        <v>133</v>
      </c>
      <c r="E16" s="74" t="s">
        <v>82</v>
      </c>
      <c r="F16" s="74" t="s">
        <v>134</v>
      </c>
      <c r="G16" s="76">
        <v>29.73</v>
      </c>
      <c r="H16" s="76">
        <v>29.73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24.97</v>
      </c>
      <c r="H17" s="76">
        <f t="shared" si="6"/>
        <v>24.97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82</v>
      </c>
      <c r="F18" s="74" t="s">
        <v>134</v>
      </c>
      <c r="G18" s="76">
        <v>24.97</v>
      </c>
      <c r="H18" s="76">
        <v>24.97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71.36</v>
      </c>
      <c r="H19" s="76">
        <f t="shared" si="7"/>
        <v>71.36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82</v>
      </c>
      <c r="F20" s="74" t="s">
        <v>134</v>
      </c>
      <c r="G20" s="76">
        <v>71.36</v>
      </c>
      <c r="H20" s="76">
        <v>71.36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2.5</v>
      </c>
      <c r="H21" s="76">
        <f t="shared" si="8"/>
        <v>2.5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82</v>
      </c>
      <c r="F22" s="74" t="s">
        <v>134</v>
      </c>
      <c r="G22" s="76">
        <v>2.5</v>
      </c>
      <c r="H22" s="76">
        <v>2.5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2.5</v>
      </c>
      <c r="H23" s="76">
        <f t="shared" si="9"/>
        <v>2.5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82</v>
      </c>
      <c r="F24" s="74" t="s">
        <v>134</v>
      </c>
      <c r="G24" s="76">
        <v>2.5</v>
      </c>
      <c r="H24" s="76">
        <v>2.5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1.78</v>
      </c>
      <c r="H25" s="76">
        <f t="shared" si="10"/>
        <v>1.78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82</v>
      </c>
      <c r="F26" s="74" t="s">
        <v>134</v>
      </c>
      <c r="G26" s="76">
        <v>1.78</v>
      </c>
      <c r="H26" s="76">
        <v>1.78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42.81</v>
      </c>
      <c r="H27" s="76">
        <f t="shared" si="11"/>
        <v>42.81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133</v>
      </c>
      <c r="E28" s="74" t="s">
        <v>82</v>
      </c>
      <c r="F28" s="74" t="s">
        <v>134</v>
      </c>
      <c r="G28" s="76">
        <v>42.81</v>
      </c>
      <c r="H28" s="76">
        <v>42.81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9.25</v>
      </c>
      <c r="H29" s="76">
        <f t="shared" si="12"/>
        <v>9.25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155</v>
      </c>
      <c r="D30" s="74" t="s">
        <v>133</v>
      </c>
      <c r="E30" s="74" t="s">
        <v>82</v>
      </c>
      <c r="F30" s="74" t="s">
        <v>134</v>
      </c>
      <c r="G30" s="76">
        <v>9.25</v>
      </c>
      <c r="H30" s="76">
        <v>9.25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29.73</v>
      </c>
      <c r="H31" s="76">
        <f t="shared" si="13"/>
        <v>29.73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87</v>
      </c>
      <c r="C32" s="73" t="s">
        <v>140</v>
      </c>
      <c r="D32" s="74" t="s">
        <v>133</v>
      </c>
      <c r="E32" s="74" t="s">
        <v>82</v>
      </c>
      <c r="F32" s="74" t="s">
        <v>134</v>
      </c>
      <c r="G32" s="76">
        <v>29.73</v>
      </c>
      <c r="H32" s="76">
        <v>29.73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83.52</v>
      </c>
      <c r="H33" s="76">
        <f t="shared" si="14"/>
        <v>83.52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87</v>
      </c>
      <c r="C34" s="73" t="s">
        <v>140</v>
      </c>
      <c r="D34" s="74" t="s">
        <v>133</v>
      </c>
      <c r="E34" s="74" t="s">
        <v>82</v>
      </c>
      <c r="F34" s="74" t="s">
        <v>134</v>
      </c>
      <c r="G34" s="76">
        <v>83.52</v>
      </c>
      <c r="H34" s="76">
        <v>83.52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5.71</v>
      </c>
      <c r="H35" s="76">
        <f t="shared" si="15"/>
        <v>5.71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159</v>
      </c>
      <c r="D36" s="74" t="s">
        <v>160</v>
      </c>
      <c r="E36" s="74" t="s">
        <v>77</v>
      </c>
      <c r="F36" s="74" t="s">
        <v>161</v>
      </c>
      <c r="G36" s="76">
        <v>5.71</v>
      </c>
      <c r="H36" s="76">
        <v>5.71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12.8</v>
      </c>
      <c r="H37" s="76">
        <f t="shared" si="16"/>
        <v>12.8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159</v>
      </c>
      <c r="D38" s="74" t="s">
        <v>160</v>
      </c>
      <c r="E38" s="74" t="s">
        <v>77</v>
      </c>
      <c r="F38" s="74" t="s">
        <v>161</v>
      </c>
      <c r="G38" s="76">
        <v>12.8</v>
      </c>
      <c r="H38" s="76">
        <v>12.8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1.1399999999999999</v>
      </c>
      <c r="H39" s="76">
        <f t="shared" si="17"/>
        <v>1.1399999999999999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133</v>
      </c>
      <c r="E40" s="74" t="s">
        <v>82</v>
      </c>
      <c r="F40" s="74" t="s">
        <v>134</v>
      </c>
      <c r="G40" s="76">
        <v>1.1399999999999999</v>
      </c>
      <c r="H40" s="76">
        <v>1.1399999999999999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14.27</v>
      </c>
      <c r="H41" s="76">
        <f t="shared" si="18"/>
        <v>14.27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133</v>
      </c>
      <c r="E42" s="74" t="s">
        <v>82</v>
      </c>
      <c r="F42" s="74" t="s">
        <v>134</v>
      </c>
      <c r="G42" s="76">
        <v>14.27</v>
      </c>
      <c r="H42" s="76">
        <v>14.27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7.14</v>
      </c>
      <c r="H43" s="76">
        <f t="shared" si="19"/>
        <v>7.14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133</v>
      </c>
      <c r="E44" s="74" t="s">
        <v>59</v>
      </c>
      <c r="F44" s="74" t="s">
        <v>172</v>
      </c>
      <c r="G44" s="76">
        <v>7.14</v>
      </c>
      <c r="H44" s="76">
        <v>7.14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6" si="20">G46</f>
        <v>64.42</v>
      </c>
      <c r="H45" s="76">
        <f t="shared" si="20"/>
        <v>64.42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174</v>
      </c>
      <c r="D46" s="74"/>
      <c r="E46" s="74"/>
      <c r="F46" s="74"/>
      <c r="G46" s="76">
        <f t="shared" si="20"/>
        <v>64.42</v>
      </c>
      <c r="H46" s="76">
        <f t="shared" si="20"/>
        <v>64.42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82</v>
      </c>
      <c r="C47" s="73" t="s">
        <v>175</v>
      </c>
      <c r="D47" s="74" t="s">
        <v>133</v>
      </c>
      <c r="E47" s="74" t="s">
        <v>59</v>
      </c>
      <c r="F47" s="74" t="s">
        <v>172</v>
      </c>
      <c r="G47" s="76">
        <v>64.42</v>
      </c>
      <c r="H47" s="76">
        <v>64.42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5" sqref="C5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176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177</v>
      </c>
      <c r="B3" s="62" t="s">
        <v>178</v>
      </c>
      <c r="C3" s="57"/>
    </row>
    <row r="4" spans="1:3" s="56" customFormat="1" ht="30" customHeight="1">
      <c r="A4" s="63" t="s">
        <v>179</v>
      </c>
      <c r="B4" s="64">
        <v>0.03</v>
      </c>
      <c r="C4" s="65"/>
    </row>
    <row r="5" spans="1:3" s="56" customFormat="1" ht="30" customHeight="1">
      <c r="A5" s="66" t="s">
        <v>180</v>
      </c>
      <c r="B5" s="64"/>
      <c r="C5" s="65"/>
    </row>
    <row r="6" spans="1:3" s="56" customFormat="1" ht="30" customHeight="1">
      <c r="A6" s="66" t="s">
        <v>181</v>
      </c>
      <c r="B6" s="64">
        <v>0.03</v>
      </c>
      <c r="C6" s="65"/>
    </row>
    <row r="7" spans="1:3" s="56" customFormat="1" ht="30" customHeight="1">
      <c r="A7" s="66" t="s">
        <v>182</v>
      </c>
      <c r="B7" s="64"/>
      <c r="C7" s="65"/>
    </row>
    <row r="8" spans="1:3" s="56" customFormat="1" ht="30" customHeight="1">
      <c r="A8" s="66" t="s">
        <v>183</v>
      </c>
      <c r="B8" s="64"/>
      <c r="C8" s="65"/>
    </row>
    <row r="9" spans="1:3" s="56" customFormat="1" ht="30" customHeight="1">
      <c r="A9" s="66" t="s">
        <v>184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185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186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101</v>
      </c>
      <c r="B3" s="190"/>
      <c r="C3" s="191"/>
      <c r="D3" s="196" t="s">
        <v>102</v>
      </c>
      <c r="E3" s="192" t="s">
        <v>103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104</v>
      </c>
      <c r="G4" s="193"/>
      <c r="H4" s="193"/>
      <c r="I4" s="43" t="s">
        <v>105</v>
      </c>
    </row>
    <row r="5" spans="1:9" s="34" customFormat="1" ht="37.5" customHeight="1">
      <c r="A5" s="194"/>
      <c r="B5" s="195"/>
      <c r="C5" s="195"/>
      <c r="D5" s="198"/>
      <c r="E5" s="199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187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64.42</v>
      </c>
      <c r="D4" s="33"/>
    </row>
    <row r="5" spans="1:4" ht="20.100000000000001" customHeight="1">
      <c r="A5" s="30" t="s">
        <v>172</v>
      </c>
      <c r="B5" s="31"/>
      <c r="C5" s="32">
        <f>C6</f>
        <v>64.42</v>
      </c>
    </row>
    <row r="6" spans="1:4" ht="20.100000000000001" customHeight="1">
      <c r="A6" s="30" t="s">
        <v>188</v>
      </c>
      <c r="B6" s="31" t="s">
        <v>172</v>
      </c>
      <c r="C6" s="32">
        <v>64.42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191</v>
      </c>
      <c r="B4" s="201"/>
      <c r="C4" s="201"/>
      <c r="D4" s="201"/>
      <c r="E4" s="201"/>
      <c r="F4" s="201"/>
      <c r="G4" s="201"/>
      <c r="H4" s="201"/>
      <c r="I4" s="201"/>
      <c r="J4" s="201" t="s">
        <v>192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193</v>
      </c>
      <c r="B5" s="201" t="s">
        <v>194</v>
      </c>
      <c r="C5" s="201"/>
      <c r="D5" s="201"/>
      <c r="E5" s="201"/>
      <c r="F5" s="201"/>
      <c r="G5" s="201"/>
      <c r="H5" s="201"/>
      <c r="I5" s="201"/>
      <c r="J5" s="201" t="s">
        <v>195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196</v>
      </c>
      <c r="C6" s="201"/>
      <c r="D6" s="201"/>
      <c r="E6" s="201"/>
      <c r="F6" s="201"/>
      <c r="G6" s="201"/>
      <c r="H6" s="201"/>
      <c r="I6" s="201"/>
      <c r="J6" s="201" t="s">
        <v>197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198</v>
      </c>
      <c r="C7" s="205"/>
      <c r="D7" s="205"/>
      <c r="E7" s="205"/>
      <c r="F7" s="205"/>
      <c r="G7" s="205"/>
      <c r="H7" s="23" t="s">
        <v>199</v>
      </c>
      <c r="I7" s="23"/>
      <c r="J7" s="205" t="s">
        <v>200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201</v>
      </c>
      <c r="C8" s="201"/>
      <c r="D8" s="201"/>
      <c r="E8" s="201"/>
      <c r="F8" s="201"/>
      <c r="G8" s="201"/>
      <c r="H8" s="22" t="s">
        <v>103</v>
      </c>
      <c r="I8" s="22"/>
      <c r="J8" s="201" t="s">
        <v>202</v>
      </c>
      <c r="K8" s="201"/>
      <c r="L8" s="201"/>
      <c r="M8" s="201"/>
      <c r="N8" s="201"/>
      <c r="O8" s="201"/>
      <c r="P8" s="201"/>
      <c r="Q8" s="22" t="s">
        <v>203</v>
      </c>
      <c r="R8" s="201"/>
      <c r="S8" s="201"/>
      <c r="T8" s="201"/>
    </row>
    <row r="9" spans="1:20" ht="20.100000000000001" customHeight="1">
      <c r="A9" s="201"/>
      <c r="B9" s="201" t="s">
        <v>204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205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206</v>
      </c>
      <c r="B11" s="201" t="s">
        <v>207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208</v>
      </c>
      <c r="C12" s="201"/>
      <c r="D12" s="201" t="s">
        <v>209</v>
      </c>
      <c r="E12" s="201"/>
      <c r="F12" s="201" t="s">
        <v>210</v>
      </c>
      <c r="G12" s="201"/>
      <c r="H12" s="201" t="s">
        <v>211</v>
      </c>
      <c r="I12" s="201"/>
      <c r="J12" s="201"/>
      <c r="K12" s="201"/>
      <c r="L12" s="201"/>
      <c r="M12" s="201"/>
      <c r="N12" s="201"/>
      <c r="O12" s="201"/>
      <c r="P12" s="201" t="s">
        <v>212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213</v>
      </c>
      <c r="E13" s="201"/>
      <c r="F13" s="201" t="s">
        <v>214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215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216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217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218</v>
      </c>
      <c r="E17" s="201"/>
      <c r="F17" s="201" t="s">
        <v>219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220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221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222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223</v>
      </c>
      <c r="E21" s="201"/>
      <c r="F21" s="201" t="s">
        <v>224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225</v>
      </c>
      <c r="B22" s="202"/>
      <c r="C22" s="202"/>
      <c r="D22" s="202"/>
      <c r="E22" s="202"/>
      <c r="F22" s="202"/>
      <c r="G22" s="202"/>
      <c r="H22" s="203" t="s">
        <v>226</v>
      </c>
      <c r="I22" s="203"/>
      <c r="J22" s="204"/>
      <c r="K22" s="204"/>
      <c r="L22" s="204" t="s">
        <v>227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228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