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61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  <sheet name="Sheet1" sheetId="60" r:id="rId12"/>
  </sheets>
  <externalReferences>
    <externalReference r:id="rId13"/>
    <externalReference r:id="rId14"/>
  </externalReferences>
  <definedNames>
    <definedName name="\aa" localSheetId="0">#REF!</definedName>
    <definedName name="\aa">#REF!</definedName>
    <definedName name="\d" localSheetId="0">#REF!</definedName>
    <definedName name="\d">#REF!</definedName>
    <definedName name="\P" localSheetId="0">#REF!</definedName>
    <definedName name="\P">#REF!</definedName>
    <definedName name="\x" localSheetId="0">#REF!</definedName>
    <definedName name="\x">#REF!</definedName>
    <definedName name="\z">#N/A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#N/A</definedName>
    <definedName name="aaaaaaa" localSheetId="0">#REF!</definedName>
    <definedName name="aaaaaaa">#REF!</definedName>
    <definedName name="B">#N/A</definedName>
    <definedName name="_xlnm.Database" localSheetId="0" hidden="1">#REF!</definedName>
    <definedName name="_xlnm.Database" hidden="1">#REF!</definedName>
    <definedName name="dddddd" localSheetId="0">#REF!</definedName>
    <definedName name="dddddd">#REF!</definedName>
    <definedName name="ffffff" localSheetId="0">#REF!</definedName>
    <definedName name="ffffff">#REF!</definedName>
    <definedName name="ggggg" localSheetId="0">#REF!</definedName>
    <definedName name="ggggg">#REF!</definedName>
    <definedName name="gxxe2003">[1]P1012001!$A$6:$E$117</definedName>
    <definedName name="hhh">'[2]Mp-team 1'!#REF!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jjjj" localSheetId="0">#REF!</definedName>
    <definedName name="jjjjj">#REF!</definedName>
    <definedName name="kkkkk" localSheetId="0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 hidden="1">'1部门收支总体情况表'!$A$1:$D$19</definedName>
    <definedName name="_xlnm.Print_Area" localSheetId="1">'2部门收入总体情况表'!$A$1:$V$66</definedName>
    <definedName name="_xlnm.Print_Area" localSheetId="2">'3部门支出总体情况表'!$A$1:$J$73</definedName>
    <definedName name="_xlnm.Print_Area" localSheetId="3">'4部门财政拨款收支总体情况表'!$A$1:$D$19</definedName>
    <definedName name="_xlnm.Print_Area" localSheetId="4">'5一般公共预算支出情况表'!$A$1:$I$68</definedName>
    <definedName name="_xlnm.Print_Area" localSheetId="5">'6一般公共预算基本支出情况表'!$A$1:$V$78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 hidden="1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0">#REF!</definedName>
    <definedName name="rrrrr">#REF!</definedName>
    <definedName name="sss">#N/A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0">#REF!</definedName>
    <definedName name="安徽">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大连" localSheetId="0">#REF!</definedName>
    <definedName name="大连">#REF!</definedName>
    <definedName name="第三批">#N/A</definedName>
    <definedName name="呃呃呃" localSheetId="0">#REF!</definedName>
    <definedName name="呃呃呃">#REF!</definedName>
    <definedName name="福建" localSheetId="0">#REF!</definedName>
    <definedName name="福建">#REF!</definedName>
    <definedName name="福建地区" localSheetId="0">#REF!</definedName>
    <definedName name="福建地区">#REF!</definedName>
    <definedName name="附表" localSheetId="0">#REF!</definedName>
    <definedName name="附表">#REF!</definedName>
    <definedName name="广东" localSheetId="0">#REF!</definedName>
    <definedName name="广东">#REF!</definedName>
    <definedName name="广东地区" localSheetId="0">#REF!</definedName>
    <definedName name="广东地区">#REF!</definedName>
    <definedName name="广西" localSheetId="0">#REF!</definedName>
    <definedName name="广西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海南" localSheetId="0">#REF!</definedName>
    <definedName name="海南">#REF!</definedName>
    <definedName name="河北" localSheetId="0">#REF!</definedName>
    <definedName name="河北">#REF!</definedName>
    <definedName name="河南" localSheetId="0">#REF!</definedName>
    <definedName name="河南">#REF!</definedName>
    <definedName name="黑龙江" localSheetId="0">#REF!</definedName>
    <definedName name="黑龙江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汇率" localSheetId="0">#REF!</definedName>
    <definedName name="汇率">#REF!</definedName>
    <definedName name="吉林" localSheetId="0">#REF!</definedName>
    <definedName name="吉林">#REF!</definedName>
    <definedName name="江苏" localSheetId="0">#REF!</definedName>
    <definedName name="江苏">#REF!</definedName>
    <definedName name="江西" localSheetId="0">#REF!</definedName>
    <definedName name="江西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辽宁" localSheetId="0">#REF!</definedName>
    <definedName name="辽宁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0">#REF!</definedName>
    <definedName name="宁波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0">#REF!</definedName>
    <definedName name="青岛">#REF!</definedName>
    <definedName name="青海" localSheetId="0">#REF!</definedName>
    <definedName name="青海">#REF!</definedName>
    <definedName name="全国收入累计">#N/A</definedName>
    <definedName name="日日日" localSheetId="0">#REF!</definedName>
    <definedName name="日日日">#REF!</definedName>
    <definedName name="厦门" localSheetId="0">#REF!</definedName>
    <definedName name="厦门">#REF!</definedName>
    <definedName name="山东" localSheetId="0">#REF!</definedName>
    <definedName name="山东">#REF!</definedName>
    <definedName name="山东地区" localSheetId="0">#REF!</definedName>
    <definedName name="山东地区">#REF!</definedName>
    <definedName name="山西" localSheetId="0">#REF!</definedName>
    <definedName name="山西">#REF!</definedName>
    <definedName name="陕西" localSheetId="0">#REF!</definedName>
    <definedName name="陕西">#REF!</definedName>
    <definedName name="上海" localSheetId="0">#REF!</definedName>
    <definedName name="上海">#REF!</definedName>
    <definedName name="深圳" localSheetId="0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收入表">#N/A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0">#REF!</definedName>
    <definedName name="四川">#REF!</definedName>
    <definedName name="天津" localSheetId="0">#REF!</definedName>
    <definedName name="天津">#REF!</definedName>
    <definedName name="我问问" localSheetId="0">#REF!</definedName>
    <definedName name="我问问">#REF!</definedName>
    <definedName name="西藏" localSheetId="0">#REF!</definedName>
    <definedName name="西藏">#REF!</definedName>
    <definedName name="新疆" localSheetId="0">#REF!</definedName>
    <definedName name="新疆">#REF!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0">#REF!</definedName>
    <definedName name="浙江">#REF!</definedName>
    <definedName name="浙江地区" localSheetId="0">#REF!</definedName>
    <definedName name="浙江地区">#REF!</definedName>
    <definedName name="重庆" localSheetId="0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I8" i="5"/>
  <c r="J8"/>
  <c r="K8"/>
  <c r="L8"/>
  <c r="M8"/>
  <c r="N8"/>
  <c r="O8"/>
  <c r="P8"/>
  <c r="Q8"/>
  <c r="R8"/>
  <c r="S8"/>
  <c r="T8"/>
  <c r="U8"/>
  <c r="V8"/>
  <c r="C5" i="41"/>
  <c r="C4"/>
  <c r="V77" i="57"/>
  <c r="U77"/>
  <c r="T77"/>
  <c r="S77"/>
  <c r="R77"/>
  <c r="Q77"/>
  <c r="P77"/>
  <c r="O77"/>
  <c r="N77"/>
  <c r="M77"/>
  <c r="L77"/>
  <c r="K77"/>
  <c r="J77"/>
  <c r="I77"/>
  <c r="H77"/>
  <c r="G77"/>
  <c r="V75"/>
  <c r="U75"/>
  <c r="T75"/>
  <c r="S75"/>
  <c r="R75"/>
  <c r="Q75"/>
  <c r="P75"/>
  <c r="O75"/>
  <c r="N75"/>
  <c r="M75"/>
  <c r="L75"/>
  <c r="K75"/>
  <c r="J75"/>
  <c r="I75"/>
  <c r="H75"/>
  <c r="G75"/>
  <c r="V61"/>
  <c r="U61"/>
  <c r="T61"/>
  <c r="S61"/>
  <c r="R61"/>
  <c r="Q61"/>
  <c r="P61"/>
  <c r="O61"/>
  <c r="N61"/>
  <c r="M61"/>
  <c r="L61"/>
  <c r="K61"/>
  <c r="J61"/>
  <c r="I61"/>
  <c r="H61"/>
  <c r="G61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7" i="32"/>
  <c r="H67"/>
  <c r="G67"/>
  <c r="F67"/>
  <c r="E67"/>
  <c r="I66"/>
  <c r="H66"/>
  <c r="G66"/>
  <c r="F66"/>
  <c r="E66"/>
  <c r="I65"/>
  <c r="H65"/>
  <c r="G65"/>
  <c r="F65"/>
  <c r="E65"/>
  <c r="I63"/>
  <c r="H63"/>
  <c r="G63"/>
  <c r="F63"/>
  <c r="E63"/>
  <c r="I62"/>
  <c r="H62"/>
  <c r="G62"/>
  <c r="F62"/>
  <c r="E62"/>
  <c r="I59"/>
  <c r="H59"/>
  <c r="G59"/>
  <c r="F59"/>
  <c r="E59"/>
  <c r="I46"/>
  <c r="H46"/>
  <c r="G46"/>
  <c r="F46"/>
  <c r="E46"/>
  <c r="I31"/>
  <c r="H31"/>
  <c r="G31"/>
  <c r="F31"/>
  <c r="E31"/>
  <c r="I30"/>
  <c r="H30"/>
  <c r="G30"/>
  <c r="F30"/>
  <c r="E30"/>
  <c r="I29"/>
  <c r="H29"/>
  <c r="G29"/>
  <c r="F29"/>
  <c r="E29"/>
  <c r="I27"/>
  <c r="H27"/>
  <c r="G27"/>
  <c r="F27"/>
  <c r="E27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19"/>
  <c r="H19"/>
  <c r="G19"/>
  <c r="F19"/>
  <c r="E19"/>
  <c r="I17"/>
  <c r="H17"/>
  <c r="G17"/>
  <c r="F17"/>
  <c r="E17"/>
  <c r="I16"/>
  <c r="H16"/>
  <c r="G16"/>
  <c r="F16"/>
  <c r="E16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1" i="9"/>
  <c r="I71"/>
  <c r="H71"/>
  <c r="G71"/>
  <c r="F71"/>
  <c r="E71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6"/>
  <c r="I66"/>
  <c r="H66"/>
  <c r="G66"/>
  <c r="F66"/>
  <c r="E66"/>
  <c r="J63"/>
  <c r="I63"/>
  <c r="H63"/>
  <c r="G63"/>
  <c r="F63"/>
  <c r="E63"/>
  <c r="J50"/>
  <c r="I50"/>
  <c r="H50"/>
  <c r="G50"/>
  <c r="F50"/>
  <c r="E50"/>
  <c r="J35"/>
  <c r="I35"/>
  <c r="H35"/>
  <c r="G35"/>
  <c r="F35"/>
  <c r="E35"/>
  <c r="J34"/>
  <c r="I34"/>
  <c r="H34"/>
  <c r="G34"/>
  <c r="F34"/>
  <c r="E34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4"/>
  <c r="I24"/>
  <c r="H24"/>
  <c r="G24"/>
  <c r="F24"/>
  <c r="E24"/>
  <c r="J21"/>
  <c r="I21"/>
  <c r="H21"/>
  <c r="G21"/>
  <c r="F21"/>
  <c r="E21"/>
  <c r="J18"/>
  <c r="I18"/>
  <c r="H18"/>
  <c r="G18"/>
  <c r="F18"/>
  <c r="E18"/>
  <c r="J17"/>
  <c r="I17"/>
  <c r="H17"/>
  <c r="G17"/>
  <c r="F17"/>
  <c r="E17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4" i="5"/>
  <c r="U64"/>
  <c r="T64"/>
  <c r="S64"/>
  <c r="R64"/>
  <c r="Q64"/>
  <c r="P64"/>
  <c r="O64"/>
  <c r="N64"/>
  <c r="M64"/>
  <c r="L64"/>
  <c r="K64"/>
  <c r="J64"/>
  <c r="I64"/>
  <c r="H64"/>
  <c r="G64"/>
  <c r="F64"/>
  <c r="E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H8" s="1"/>
  <c r="G26"/>
  <c r="G8" s="1"/>
  <c r="F26"/>
  <c r="F8" s="1"/>
  <c r="E2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E8" s="1"/>
</calcChain>
</file>

<file path=xl/sharedStrings.xml><?xml version="1.0" encoding="utf-8"?>
<sst xmlns="http://schemas.openxmlformats.org/spreadsheetml/2006/main" count="1139" uniqueCount="299">
  <si>
    <t>2019年部门收支总体情况表</t>
  </si>
  <si>
    <t>单位名称：焦作市中站区交通运输局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</si>
  <si>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</si>
  <si>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</si>
  <si>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</si>
  <si>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</si>
  <si>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</si>
  <si>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</si>
  <si>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</si>
  <si>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</si>
  <si>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</si>
  <si>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</si>
  <si>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</si>
  <si>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</si>
  <si>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</si>
  <si>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</si>
  <si>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</si>
  <si>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</si>
  <si>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</si>
  <si>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</si>
  <si>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</si>
  <si>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</si>
  <si>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</si>
  <si>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</si>
  <si>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</si>
  <si>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</si>
  <si>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</si>
  <si>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</si>
  <si>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</si>
  <si>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</si>
  <si>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</si>
  <si>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</si>
  <si>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</si>
  <si>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</si>
  <si>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</si>
  <si>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</si>
  <si>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</si>
  <si>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</si>
  <si>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</si>
  <si>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</si>
  <si>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</si>
  <si>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</si>
  <si>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</si>
  <si>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</si>
  <si>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</si>
  <si>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</si>
  <si>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</si>
  <si>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</si>
  <si>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</si>
  <si>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</si>
  <si>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</si>
  <si>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</si>
  <si>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</si>
  <si>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</si>
  <si>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</si>
  <si>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</si>
  <si>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人大事务</t>
  </si>
  <si>
    <t xml:space="preserve">    行政运行（人大事务）</t>
  </si>
  <si>
    <t>201</t>
  </si>
  <si>
    <t>01</t>
  </si>
  <si>
    <t xml:space="preserve">      在职人员采暖补贴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</si>
  <si>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</si>
  <si>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</si>
  <si>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</si>
  <si>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</si>
  <si>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</si>
  <si>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</si>
  <si>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</si>
  <si>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</si>
  <si>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</si>
  <si>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</si>
  <si>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</si>
  <si>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</si>
  <si>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</si>
  <si>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</si>
  <si>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</si>
  <si>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</si>
  <si>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</si>
  <si>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</si>
  <si>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</si>
  <si>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</si>
  <si>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</si>
  <si>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</si>
  <si>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</si>
  <si>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交通运输支出</t>
  </si>
  <si>
    <t xml:space="preserve">  公路水路运输</t>
  </si>
  <si>
    <t xml:space="preserve">    行政运行（公路水路运输）</t>
  </si>
  <si>
    <t>214</t>
  </si>
  <si>
    <t xml:space="preserve">      行政人员及机关技术工人年工资总额</t>
  </si>
  <si>
    <t xml:space="preserve">      年终一次性奖金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</si>
  <si>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</si>
  <si>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</si>
  <si>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</si>
  <si>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</si>
  <si>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</si>
  <si>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</si>
  <si>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</si>
  <si>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</si>
  <si>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</si>
  <si>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</si>
  <si>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自收自支人员经费</t>
  </si>
  <si>
    <t xml:space="preserve">      养护人员工资</t>
  </si>
  <si>
    <t xml:space="preserve">    机关服务（公路水路运输）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</si>
  <si>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</si>
  <si>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</si>
  <si>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</si>
  <si>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公路养护（公路水路运输）</t>
  </si>
  <si>
    <t>06</t>
  </si>
  <si>
    <t xml:space="preserve">      洒水车加油维修等费用</t>
  </si>
  <si>
    <t xml:space="preserve">      以往年度工程欠款</t>
  </si>
  <si>
    <t xml:space="preserve">  铁路运输</t>
  </si>
  <si>
    <t xml:space="preserve">    铁路路网建设</t>
  </si>
  <si>
    <t>04</t>
  </si>
  <si>
    <t xml:space="preserve">      太焦城际铁路米字形铁路建设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</si>
  <si>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</si>
  <si>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</si>
  <si>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</si>
  <si>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</si>
  <si>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</si>
  <si>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</si>
  <si>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</si>
  <si>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</si>
  <si>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</si>
  <si>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</si>
  <si>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</si>
  <si>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</si>
  <si>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</si>
  <si>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</si>
  <si>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</si>
  <si>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01</t>
  </si>
  <si>
    <t xml:space="preserve">  208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</si>
  <si>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</si>
  <si>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</si>
  <si>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</si>
  <si>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</si>
  <si>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</si>
  <si>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</si>
  <si>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214</t>
  </si>
  <si>
    <t xml:space="preserve">  06</t>
  </si>
  <si>
    <t xml:space="preserve">  04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</si>
  <si>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</si>
  <si>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</si>
  <si>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</si>
  <si>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</si>
  <si>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</si>
  <si>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</si>
  <si>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</si>
  <si>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</si>
  <si>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</si>
  <si>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</si>
  <si>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</si>
  <si>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</si>
  <si>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</si>
  <si>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</si>
  <si>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</si>
  <si>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</si>
  <si>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</si>
  <si>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</si>
  <si>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</si>
  <si>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</si>
  <si>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</si>
  <si>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</si>
  <si>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</si>
  <si>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</si>
  <si>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</si>
  <si>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</si>
  <si>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</si>
  <si>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</si>
  <si>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</si>
  <si>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</si>
  <si>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</si>
  <si>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</si>
  <si>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</si>
  <si>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</si>
  <si>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</si>
  <si>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</si>
  <si>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</si>
  <si>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</si>
  <si>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</si>
  <si>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</si>
  <si>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</si>
  <si>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</si>
  <si>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</si>
  <si>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</si>
  <si>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</si>
  <si>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</si>
  <si>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</si>
  <si>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</si>
  <si>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</si>
  <si>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</si>
  <si>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</si>
  <si>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</si>
  <si>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</si>
  <si>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</si>
  <si>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</si>
  <si>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</si>
  <si>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</si>
  <si>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</si>
  <si>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</si>
  <si>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</si>
  <si>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</si>
  <si>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</si>
  <si>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</si>
  <si>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</si>
  <si>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</si>
  <si>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</si>
  <si>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</si>
  <si>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</si>
  <si>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</si>
  <si>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</si>
  <si>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</si>
  <si>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</si>
  <si>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</si>
  <si>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</si>
  <si>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</si>
  <si>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</si>
  <si>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</si>
  <si>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</si>
  <si>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</si>
  <si>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</si>
  <si>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</si>
  <si>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</si>
  <si>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</si>
  <si>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</si>
  <si>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</si>
  <si>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</si>
  <si>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</si>
  <si>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</si>
  <si>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</si>
  <si>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</si>
  <si>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</si>
  <si>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</si>
  <si>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</si>
  <si>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</si>
  <si>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</si>
  <si>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</si>
  <si>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</si>
  <si>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</si>
  <si>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</si>
  <si>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</si>
  <si>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</si>
  <si>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</si>
  <si>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</si>
  <si>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</si>
  <si>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</si>
  <si>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</si>
  <si>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</si>
  <si>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</si>
  <si>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</si>
  <si>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</si>
  <si>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</si>
  <si>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</si>
  <si>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</si>
  <si>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</si>
  <si>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</si>
  <si>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</si>
  <si>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</si>
  <si>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</si>
  <si>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</si>
  <si>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</si>
  <si>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</si>
  <si>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</si>
  <si>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</si>
  <si>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</si>
  <si>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</si>
  <si>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</si>
  <si>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</si>
  <si>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</si>
  <si>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</si>
  <si>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</si>
  <si>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</si>
  <si>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</si>
  <si>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</si>
  <si>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</si>
  <si>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</si>
  <si>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</si>
  <si>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</si>
  <si>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</si>
  <si>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</si>
  <si>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</si>
  <si>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</si>
  <si>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</si>
  <si>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</si>
  <si>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</si>
  <si>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</si>
  <si>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</si>
  <si>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</si>
  <si>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</si>
  <si>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</si>
  <si>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</si>
  <si>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</si>
  <si>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</si>
  <si>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</si>
  <si>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</si>
  <si>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</si>
  <si>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</si>
  <si>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</si>
  <si>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</si>
  <si>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    太焦城际铁路米字形铁路建设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</si>
</sst>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#,##0.00_);[Red]\(#,##0.00\)"/>
    <numFmt numFmtId="184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9" fontId="9" fillId="0" borderId="0" xfId="16" applyNumberFormat="1" applyFont="1" applyFill="1" applyAlignment="1" applyProtection="1">
      <alignment vertical="center"/>
    </xf>
    <xf numFmtId="179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9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12750.3</v>
      </c>
      <c r="C4" s="99" t="s">
        <v>7</v>
      </c>
      <c r="D4" s="100">
        <v>85.61</v>
      </c>
    </row>
    <row r="5" spans="1:10" s="89" customFormat="1" ht="23.25" customHeight="1">
      <c r="A5" s="97" t="s">
        <v>8</v>
      </c>
      <c r="B5" s="101">
        <v>12750.3</v>
      </c>
      <c r="C5" s="99" t="s">
        <v>9</v>
      </c>
      <c r="D5" s="100">
        <v>75.510000000000005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10.1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12664.69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12750.3</v>
      </c>
      <c r="C15" s="121" t="s">
        <v>19</v>
      </c>
      <c r="D15" s="100">
        <v>12750.3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12750.3</v>
      </c>
      <c r="C19" s="127" t="s">
        <v>25</v>
      </c>
      <c r="D19" s="128">
        <v>12750.3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241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242</v>
      </c>
      <c r="B4" s="201"/>
      <c r="C4" s="201"/>
      <c r="D4" s="201"/>
      <c r="E4" s="201"/>
      <c r="F4" s="201"/>
      <c r="G4" s="201"/>
      <c r="H4" s="201"/>
      <c r="I4" s="201"/>
      <c r="J4" s="201" t="s">
        <v>243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244</v>
      </c>
      <c r="B5" s="201" t="s">
        <v>245</v>
      </c>
      <c r="C5" s="201"/>
      <c r="D5" s="201"/>
      <c r="E5" s="201"/>
      <c r="F5" s="201"/>
      <c r="G5" s="201"/>
      <c r="H5" s="201"/>
      <c r="I5" s="201"/>
      <c r="J5" s="201" t="s">
        <v>246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247</v>
      </c>
      <c r="C6" s="201"/>
      <c r="D6" s="201"/>
      <c r="E6" s="201"/>
      <c r="F6" s="201"/>
      <c r="G6" s="201"/>
      <c r="H6" s="201"/>
      <c r="I6" s="201"/>
      <c r="J6" s="201" t="s">
        <v>248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249</v>
      </c>
      <c r="C7" s="205"/>
      <c r="D7" s="205"/>
      <c r="E7" s="205"/>
      <c r="F7" s="205"/>
      <c r="G7" s="205"/>
      <c r="H7" s="23" t="s">
        <v>250</v>
      </c>
      <c r="I7" s="23"/>
      <c r="J7" s="205" t="s">
        <v>251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252</v>
      </c>
      <c r="C8" s="201"/>
      <c r="D8" s="201"/>
      <c r="E8" s="201"/>
      <c r="F8" s="201"/>
      <c r="G8" s="201"/>
      <c r="H8" s="22" t="s">
        <v>122</v>
      </c>
      <c r="I8" s="22"/>
      <c r="J8" s="201" t="s">
        <v>253</v>
      </c>
      <c r="K8" s="201"/>
      <c r="L8" s="201"/>
      <c r="M8" s="201"/>
      <c r="N8" s="201"/>
      <c r="O8" s="201"/>
      <c r="P8" s="201"/>
      <c r="Q8" s="22" t="s">
        <v>254</v>
      </c>
      <c r="R8" s="201"/>
      <c r="S8" s="201"/>
      <c r="T8" s="201"/>
    </row>
    <row r="9" spans="1:20" ht="20.100000000000001" customHeight="1">
      <c r="A9" s="201"/>
      <c r="B9" s="201" t="s">
        <v>255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256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257</v>
      </c>
      <c r="B11" s="201" t="s">
        <v>258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259</v>
      </c>
      <c r="C12" s="201"/>
      <c r="D12" s="201" t="s">
        <v>260</v>
      </c>
      <c r="E12" s="201"/>
      <c r="F12" s="201" t="s">
        <v>261</v>
      </c>
      <c r="G12" s="201"/>
      <c r="H12" s="201" t="s">
        <v>262</v>
      </c>
      <c r="I12" s="201"/>
      <c r="J12" s="201"/>
      <c r="K12" s="201"/>
      <c r="L12" s="201"/>
      <c r="M12" s="201"/>
      <c r="N12" s="201"/>
      <c r="O12" s="201"/>
      <c r="P12" s="201" t="s">
        <v>263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264</v>
      </c>
      <c r="E13" s="201"/>
      <c r="F13" s="201" t="s">
        <v>265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266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267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268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269</v>
      </c>
      <c r="E17" s="201"/>
      <c r="F17" s="201" t="s">
        <v>270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271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272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273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274</v>
      </c>
      <c r="E21" s="201"/>
      <c r="F21" s="201" t="s">
        <v>275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276</v>
      </c>
      <c r="B22" s="202"/>
      <c r="C22" s="202"/>
      <c r="D22" s="202"/>
      <c r="E22" s="202"/>
      <c r="F22" s="202"/>
      <c r="G22" s="202"/>
      <c r="H22" s="203" t="s">
        <v>277</v>
      </c>
      <c r="I22" s="203"/>
      <c r="J22" s="204"/>
      <c r="K22" s="204"/>
      <c r="L22" s="204" t="s">
        <v>278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279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280</v>
      </c>
      <c r="B3" s="7" t="s">
        <v>281</v>
      </c>
      <c r="C3" s="6" t="s">
        <v>280</v>
      </c>
      <c r="D3" s="7" t="s">
        <v>282</v>
      </c>
    </row>
    <row r="4" spans="1:4" s="1" customFormat="1" ht="30" customHeight="1">
      <c r="A4" s="8" t="s">
        <v>283</v>
      </c>
      <c r="B4" s="9"/>
      <c r="C4" s="10" t="s">
        <v>284</v>
      </c>
      <c r="D4" s="11">
        <v>0</v>
      </c>
    </row>
    <row r="5" spans="1:4" s="1" customFormat="1" ht="30" customHeight="1">
      <c r="A5" s="8" t="s">
        <v>285</v>
      </c>
      <c r="B5" s="9"/>
      <c r="C5" s="10" t="s">
        <v>286</v>
      </c>
      <c r="D5" s="9"/>
    </row>
    <row r="6" spans="1:4" s="1" customFormat="1" ht="30" customHeight="1">
      <c r="A6" s="8" t="s">
        <v>287</v>
      </c>
      <c r="B6" s="9"/>
      <c r="C6" s="10" t="s">
        <v>288</v>
      </c>
      <c r="D6" s="9"/>
    </row>
    <row r="7" spans="1:4" s="1" customFormat="1" ht="30" customHeight="1">
      <c r="A7" s="8" t="s">
        <v>289</v>
      </c>
      <c r="B7" s="9"/>
      <c r="C7" s="10" t="s">
        <v>290</v>
      </c>
      <c r="D7" s="9"/>
    </row>
    <row r="8" spans="1:4" s="1" customFormat="1" ht="30" customHeight="1">
      <c r="A8" s="8" t="s">
        <v>291</v>
      </c>
      <c r="B8" s="9"/>
      <c r="C8" s="10" t="s">
        <v>292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293</v>
      </c>
      <c r="B10" s="13"/>
      <c r="C10" s="14" t="s">
        <v>294</v>
      </c>
      <c r="D10" s="13"/>
    </row>
    <row r="11" spans="1:4" s="1" customFormat="1" ht="30" customHeight="1">
      <c r="A11" s="15" t="s">
        <v>295</v>
      </c>
      <c r="B11" s="9"/>
      <c r="C11" s="16" t="s">
        <v>296</v>
      </c>
      <c r="D11" s="9"/>
    </row>
    <row r="12" spans="1:4" s="1" customFormat="1" ht="30" customHeight="1">
      <c r="A12" s="16" t="s">
        <v>297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5"/>
  <sheetViews>
    <sheetView showGridLines="0" showZeros="0" topLeftCell="A49" workbookViewId="0">
      <selection activeCell="A62" sqref="A62:XFD62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>E9+E20+E26+E62</f>
        <v>12750.300000000001</v>
      </c>
      <c r="F8" s="139">
        <f t="shared" ref="F8:V8" si="0">F9+F20+F26+F62</f>
        <v>12750.300000000001</v>
      </c>
      <c r="G8" s="139">
        <f t="shared" si="0"/>
        <v>12750.300000000001</v>
      </c>
      <c r="H8" s="139">
        <f t="shared" si="0"/>
        <v>12750.300000000001</v>
      </c>
      <c r="I8" s="139">
        <f t="shared" si="0"/>
        <v>0</v>
      </c>
      <c r="J8" s="139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39">
        <f t="shared" si="0"/>
        <v>0</v>
      </c>
    </row>
    <row r="9" spans="1:22" ht="20.100000000000001" customHeight="1">
      <c r="A9" s="137"/>
      <c r="B9" s="137"/>
      <c r="C9" s="137"/>
      <c r="D9" s="138" t="s">
        <v>61</v>
      </c>
      <c r="E9" s="139">
        <f t="shared" ref="E9:V9" si="1">E10+E13</f>
        <v>8.41</v>
      </c>
      <c r="F9" s="139">
        <f t="shared" si="1"/>
        <v>8.41</v>
      </c>
      <c r="G9" s="140">
        <f t="shared" si="1"/>
        <v>8.41</v>
      </c>
      <c r="H9" s="140">
        <f t="shared" si="1"/>
        <v>8.41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62</v>
      </c>
      <c r="E10" s="139">
        <f t="shared" ref="E10:N11" si="2">E11</f>
        <v>7.67</v>
      </c>
      <c r="F10" s="139">
        <f t="shared" si="2"/>
        <v>7.67</v>
      </c>
      <c r="G10" s="140">
        <f t="shared" si="2"/>
        <v>7.67</v>
      </c>
      <c r="H10" s="140">
        <f t="shared" si="2"/>
        <v>7.67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ref="O10:V11" si="3">O11</f>
        <v>0</v>
      </c>
      <c r="P10" s="139">
        <f t="shared" si="3"/>
        <v>0</v>
      </c>
      <c r="Q10" s="139">
        <f t="shared" si="3"/>
        <v>0</v>
      </c>
      <c r="R10" s="139">
        <f t="shared" si="3"/>
        <v>0</v>
      </c>
      <c r="S10" s="139">
        <f t="shared" si="3"/>
        <v>0</v>
      </c>
      <c r="T10" s="139">
        <f t="shared" si="3"/>
        <v>0</v>
      </c>
      <c r="U10" s="139">
        <f t="shared" si="3"/>
        <v>0</v>
      </c>
      <c r="V10" s="140">
        <f t="shared" si="3"/>
        <v>0</v>
      </c>
    </row>
    <row r="11" spans="1:22" ht="20.100000000000001" customHeight="1">
      <c r="A11" s="137"/>
      <c r="B11" s="137"/>
      <c r="C11" s="137"/>
      <c r="D11" s="138" t="s">
        <v>63</v>
      </c>
      <c r="E11" s="139">
        <f t="shared" si="2"/>
        <v>7.67</v>
      </c>
      <c r="F11" s="139">
        <f t="shared" si="2"/>
        <v>7.67</v>
      </c>
      <c r="G11" s="140">
        <f t="shared" si="2"/>
        <v>7.67</v>
      </c>
      <c r="H11" s="140">
        <f t="shared" si="2"/>
        <v>7.67</v>
      </c>
      <c r="I11" s="140">
        <f t="shared" si="2"/>
        <v>0</v>
      </c>
      <c r="J11" s="140">
        <f t="shared" si="2"/>
        <v>0</v>
      </c>
      <c r="K11" s="139">
        <f t="shared" si="2"/>
        <v>0</v>
      </c>
      <c r="L11" s="139">
        <f t="shared" si="2"/>
        <v>0</v>
      </c>
      <c r="M11" s="139">
        <f t="shared" si="2"/>
        <v>0</v>
      </c>
      <c r="N11" s="139">
        <f t="shared" si="2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64</v>
      </c>
      <c r="B12" s="137" t="s">
        <v>65</v>
      </c>
      <c r="C12" s="137" t="s">
        <v>65</v>
      </c>
      <c r="D12" s="138" t="s">
        <v>66</v>
      </c>
      <c r="E12" s="139">
        <v>7.67</v>
      </c>
      <c r="F12" s="139">
        <v>7.67</v>
      </c>
      <c r="G12" s="140">
        <v>7.67</v>
      </c>
      <c r="H12" s="140">
        <v>7.67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67</v>
      </c>
      <c r="E13" s="139">
        <f t="shared" ref="E13:V13" si="4">E14+E16+E18</f>
        <v>0.74</v>
      </c>
      <c r="F13" s="139">
        <f t="shared" si="4"/>
        <v>0.74</v>
      </c>
      <c r="G13" s="140">
        <f t="shared" si="4"/>
        <v>0.74</v>
      </c>
      <c r="H13" s="140">
        <f t="shared" si="4"/>
        <v>0.74</v>
      </c>
      <c r="I13" s="140">
        <f t="shared" si="4"/>
        <v>0</v>
      </c>
      <c r="J13" s="140">
        <f t="shared" si="4"/>
        <v>0</v>
      </c>
      <c r="K13" s="139">
        <f t="shared" si="4"/>
        <v>0</v>
      </c>
      <c r="L13" s="139">
        <f t="shared" si="4"/>
        <v>0</v>
      </c>
      <c r="M13" s="139">
        <f t="shared" si="4"/>
        <v>0</v>
      </c>
      <c r="N13" s="139">
        <f t="shared" si="4"/>
        <v>0</v>
      </c>
      <c r="O13" s="139">
        <f t="shared" si="4"/>
        <v>0</v>
      </c>
      <c r="P13" s="139">
        <f t="shared" si="4"/>
        <v>0</v>
      </c>
      <c r="Q13" s="139">
        <f t="shared" si="4"/>
        <v>0</v>
      </c>
      <c r="R13" s="139">
        <f t="shared" si="4"/>
        <v>0</v>
      </c>
      <c r="S13" s="139">
        <f t="shared" si="4"/>
        <v>0</v>
      </c>
      <c r="T13" s="139">
        <f t="shared" si="4"/>
        <v>0</v>
      </c>
      <c r="U13" s="139">
        <f t="shared" si="4"/>
        <v>0</v>
      </c>
      <c r="V13" s="140">
        <f t="shared" si="4"/>
        <v>0</v>
      </c>
    </row>
    <row r="14" spans="1:22" ht="20.100000000000001" customHeight="1">
      <c r="A14" s="137"/>
      <c r="B14" s="137"/>
      <c r="C14" s="137"/>
      <c r="D14" s="138" t="s">
        <v>68</v>
      </c>
      <c r="E14" s="139">
        <f t="shared" ref="E14:V14" si="5">E15</f>
        <v>0.27</v>
      </c>
      <c r="F14" s="139">
        <f t="shared" si="5"/>
        <v>0.27</v>
      </c>
      <c r="G14" s="140">
        <f t="shared" si="5"/>
        <v>0.27</v>
      </c>
      <c r="H14" s="140">
        <f t="shared" si="5"/>
        <v>0.27</v>
      </c>
      <c r="I14" s="140">
        <f t="shared" si="5"/>
        <v>0</v>
      </c>
      <c r="J14" s="140">
        <f t="shared" si="5"/>
        <v>0</v>
      </c>
      <c r="K14" s="139">
        <f t="shared" si="5"/>
        <v>0</v>
      </c>
      <c r="L14" s="139">
        <f t="shared" si="5"/>
        <v>0</v>
      </c>
      <c r="M14" s="139">
        <f t="shared" si="5"/>
        <v>0</v>
      </c>
      <c r="N14" s="139">
        <f t="shared" si="5"/>
        <v>0</v>
      </c>
      <c r="O14" s="139">
        <f t="shared" si="5"/>
        <v>0</v>
      </c>
      <c r="P14" s="139">
        <f t="shared" si="5"/>
        <v>0</v>
      </c>
      <c r="Q14" s="139">
        <f t="shared" si="5"/>
        <v>0</v>
      </c>
      <c r="R14" s="139">
        <f t="shared" si="5"/>
        <v>0</v>
      </c>
      <c r="S14" s="139">
        <f t="shared" si="5"/>
        <v>0</v>
      </c>
      <c r="T14" s="139">
        <f t="shared" si="5"/>
        <v>0</v>
      </c>
      <c r="U14" s="139">
        <f t="shared" si="5"/>
        <v>0</v>
      </c>
      <c r="V14" s="140">
        <f t="shared" si="5"/>
        <v>0</v>
      </c>
    </row>
    <row r="15" spans="1:22" ht="20.100000000000001" customHeight="1">
      <c r="A15" s="137" t="s">
        <v>64</v>
      </c>
      <c r="B15" s="137" t="s">
        <v>69</v>
      </c>
      <c r="C15" s="137" t="s">
        <v>59</v>
      </c>
      <c r="D15" s="138" t="s">
        <v>70</v>
      </c>
      <c r="E15" s="139">
        <v>0.27</v>
      </c>
      <c r="F15" s="139">
        <v>0.27</v>
      </c>
      <c r="G15" s="140">
        <v>0.27</v>
      </c>
      <c r="H15" s="140">
        <v>0.27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/>
      <c r="B16" s="137"/>
      <c r="C16" s="137"/>
      <c r="D16" s="138" t="s">
        <v>71</v>
      </c>
      <c r="E16" s="139">
        <f t="shared" ref="E16:V16" si="6">E17</f>
        <v>0.27</v>
      </c>
      <c r="F16" s="139">
        <f t="shared" si="6"/>
        <v>0.27</v>
      </c>
      <c r="G16" s="140">
        <f t="shared" si="6"/>
        <v>0.27</v>
      </c>
      <c r="H16" s="140">
        <f t="shared" si="6"/>
        <v>0.27</v>
      </c>
      <c r="I16" s="140">
        <f t="shared" si="6"/>
        <v>0</v>
      </c>
      <c r="J16" s="140">
        <f t="shared" si="6"/>
        <v>0</v>
      </c>
      <c r="K16" s="139">
        <f t="shared" si="6"/>
        <v>0</v>
      </c>
      <c r="L16" s="139">
        <f t="shared" si="6"/>
        <v>0</v>
      </c>
      <c r="M16" s="139">
        <f t="shared" si="6"/>
        <v>0</v>
      </c>
      <c r="N16" s="139">
        <f t="shared" si="6"/>
        <v>0</v>
      </c>
      <c r="O16" s="139">
        <f t="shared" si="6"/>
        <v>0</v>
      </c>
      <c r="P16" s="139">
        <f t="shared" si="6"/>
        <v>0</v>
      </c>
      <c r="Q16" s="139">
        <f t="shared" si="6"/>
        <v>0</v>
      </c>
      <c r="R16" s="139">
        <f t="shared" si="6"/>
        <v>0</v>
      </c>
      <c r="S16" s="139">
        <f t="shared" si="6"/>
        <v>0</v>
      </c>
      <c r="T16" s="139">
        <f t="shared" si="6"/>
        <v>0</v>
      </c>
      <c r="U16" s="139">
        <f t="shared" si="6"/>
        <v>0</v>
      </c>
      <c r="V16" s="140">
        <f t="shared" si="6"/>
        <v>0</v>
      </c>
    </row>
    <row r="17" spans="1:22" ht="20.100000000000001" customHeight="1">
      <c r="A17" s="137" t="s">
        <v>64</v>
      </c>
      <c r="B17" s="137" t="s">
        <v>69</v>
      </c>
      <c r="C17" s="137" t="s">
        <v>72</v>
      </c>
      <c r="D17" s="138" t="s">
        <v>73</v>
      </c>
      <c r="E17" s="139">
        <v>0.27</v>
      </c>
      <c r="F17" s="139">
        <v>0.27</v>
      </c>
      <c r="G17" s="140">
        <v>0.27</v>
      </c>
      <c r="H17" s="140">
        <v>0.27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/>
      <c r="B18" s="137"/>
      <c r="C18" s="137"/>
      <c r="D18" s="138" t="s">
        <v>74</v>
      </c>
      <c r="E18" s="139">
        <f t="shared" ref="E18:V18" si="7">E19</f>
        <v>0.2</v>
      </c>
      <c r="F18" s="139">
        <f t="shared" si="7"/>
        <v>0.2</v>
      </c>
      <c r="G18" s="140">
        <f t="shared" si="7"/>
        <v>0.2</v>
      </c>
      <c r="H18" s="140">
        <f t="shared" si="7"/>
        <v>0.2</v>
      </c>
      <c r="I18" s="140">
        <f t="shared" si="7"/>
        <v>0</v>
      </c>
      <c r="J18" s="140">
        <f t="shared" si="7"/>
        <v>0</v>
      </c>
      <c r="K18" s="139">
        <f t="shared" si="7"/>
        <v>0</v>
      </c>
      <c r="L18" s="139">
        <f t="shared" si="7"/>
        <v>0</v>
      </c>
      <c r="M18" s="139">
        <f t="shared" si="7"/>
        <v>0</v>
      </c>
      <c r="N18" s="139">
        <f t="shared" si="7"/>
        <v>0</v>
      </c>
      <c r="O18" s="139">
        <f t="shared" si="7"/>
        <v>0</v>
      </c>
      <c r="P18" s="139">
        <f t="shared" si="7"/>
        <v>0</v>
      </c>
      <c r="Q18" s="139">
        <f t="shared" si="7"/>
        <v>0</v>
      </c>
      <c r="R18" s="139">
        <f t="shared" si="7"/>
        <v>0</v>
      </c>
      <c r="S18" s="139">
        <f t="shared" si="7"/>
        <v>0</v>
      </c>
      <c r="T18" s="139">
        <f t="shared" si="7"/>
        <v>0</v>
      </c>
      <c r="U18" s="139">
        <f t="shared" si="7"/>
        <v>0</v>
      </c>
      <c r="V18" s="140">
        <f t="shared" si="7"/>
        <v>0</v>
      </c>
    </row>
    <row r="19" spans="1:22" ht="20.100000000000001" customHeight="1">
      <c r="A19" s="137" t="s">
        <v>64</v>
      </c>
      <c r="B19" s="137" t="s">
        <v>69</v>
      </c>
      <c r="C19" s="137" t="s">
        <v>75</v>
      </c>
      <c r="D19" s="138" t="s">
        <v>76</v>
      </c>
      <c r="E19" s="139">
        <v>0.2</v>
      </c>
      <c r="F19" s="139">
        <v>0.2</v>
      </c>
      <c r="G19" s="140">
        <v>0.2</v>
      </c>
      <c r="H19" s="140">
        <v>0.2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/>
      <c r="B20" s="137"/>
      <c r="C20" s="137"/>
      <c r="D20" s="138" t="s">
        <v>77</v>
      </c>
      <c r="E20" s="139">
        <f t="shared" ref="E20:V20" si="8">E21</f>
        <v>2.69</v>
      </c>
      <c r="F20" s="139">
        <f t="shared" si="8"/>
        <v>2.69</v>
      </c>
      <c r="G20" s="140">
        <f t="shared" si="8"/>
        <v>2.69</v>
      </c>
      <c r="H20" s="140">
        <f t="shared" si="8"/>
        <v>2.69</v>
      </c>
      <c r="I20" s="140">
        <f t="shared" si="8"/>
        <v>0</v>
      </c>
      <c r="J20" s="140">
        <f t="shared" si="8"/>
        <v>0</v>
      </c>
      <c r="K20" s="139">
        <f t="shared" si="8"/>
        <v>0</v>
      </c>
      <c r="L20" s="139">
        <f t="shared" si="8"/>
        <v>0</v>
      </c>
      <c r="M20" s="139">
        <f t="shared" si="8"/>
        <v>0</v>
      </c>
      <c r="N20" s="139">
        <f t="shared" si="8"/>
        <v>0</v>
      </c>
      <c r="O20" s="139">
        <f t="shared" si="8"/>
        <v>0</v>
      </c>
      <c r="P20" s="139">
        <f t="shared" si="8"/>
        <v>0</v>
      </c>
      <c r="Q20" s="139">
        <f t="shared" si="8"/>
        <v>0</v>
      </c>
      <c r="R20" s="139">
        <f t="shared" si="8"/>
        <v>0</v>
      </c>
      <c r="S20" s="139">
        <f t="shared" si="8"/>
        <v>0</v>
      </c>
      <c r="T20" s="139">
        <f t="shared" si="8"/>
        <v>0</v>
      </c>
      <c r="U20" s="139">
        <f t="shared" si="8"/>
        <v>0</v>
      </c>
      <c r="V20" s="140">
        <f t="shared" si="8"/>
        <v>0</v>
      </c>
    </row>
    <row r="21" spans="1:22" ht="20.100000000000001" customHeight="1">
      <c r="A21" s="137"/>
      <c r="B21" s="137"/>
      <c r="C21" s="137"/>
      <c r="D21" s="138" t="s">
        <v>78</v>
      </c>
      <c r="E21" s="139">
        <f t="shared" ref="E21:V21" si="9">E22+E24</f>
        <v>2.69</v>
      </c>
      <c r="F21" s="139">
        <f t="shared" si="9"/>
        <v>2.69</v>
      </c>
      <c r="G21" s="140">
        <f t="shared" si="9"/>
        <v>2.69</v>
      </c>
      <c r="H21" s="140">
        <f t="shared" si="9"/>
        <v>2.69</v>
      </c>
      <c r="I21" s="140">
        <f t="shared" si="9"/>
        <v>0</v>
      </c>
      <c r="J21" s="140">
        <f t="shared" si="9"/>
        <v>0</v>
      </c>
      <c r="K21" s="139">
        <f t="shared" si="9"/>
        <v>0</v>
      </c>
      <c r="L21" s="139">
        <f t="shared" si="9"/>
        <v>0</v>
      </c>
      <c r="M21" s="139">
        <f t="shared" si="9"/>
        <v>0</v>
      </c>
      <c r="N21" s="139">
        <f t="shared" si="9"/>
        <v>0</v>
      </c>
      <c r="O21" s="139">
        <f t="shared" si="9"/>
        <v>0</v>
      </c>
      <c r="P21" s="139">
        <f t="shared" si="9"/>
        <v>0</v>
      </c>
      <c r="Q21" s="139">
        <f t="shared" si="9"/>
        <v>0</v>
      </c>
      <c r="R21" s="139">
        <f t="shared" si="9"/>
        <v>0</v>
      </c>
      <c r="S21" s="139">
        <f t="shared" si="9"/>
        <v>0</v>
      </c>
      <c r="T21" s="139">
        <f t="shared" si="9"/>
        <v>0</v>
      </c>
      <c r="U21" s="139">
        <f t="shared" si="9"/>
        <v>0</v>
      </c>
      <c r="V21" s="140">
        <f t="shared" si="9"/>
        <v>0</v>
      </c>
    </row>
    <row r="22" spans="1:22" ht="20.100000000000001" customHeight="1">
      <c r="A22" s="137"/>
      <c r="B22" s="137"/>
      <c r="C22" s="137"/>
      <c r="D22" s="138" t="s">
        <v>79</v>
      </c>
      <c r="E22" s="139">
        <f t="shared" ref="E22:V22" si="10">E23</f>
        <v>1.5</v>
      </c>
      <c r="F22" s="139">
        <f t="shared" si="10"/>
        <v>1.5</v>
      </c>
      <c r="G22" s="140">
        <f t="shared" si="10"/>
        <v>1.5</v>
      </c>
      <c r="H22" s="140">
        <f t="shared" si="10"/>
        <v>1.5</v>
      </c>
      <c r="I22" s="140">
        <f t="shared" si="10"/>
        <v>0</v>
      </c>
      <c r="J22" s="140">
        <f t="shared" si="10"/>
        <v>0</v>
      </c>
      <c r="K22" s="139">
        <f t="shared" si="10"/>
        <v>0</v>
      </c>
      <c r="L22" s="139">
        <f t="shared" si="10"/>
        <v>0</v>
      </c>
      <c r="M22" s="139">
        <f t="shared" si="10"/>
        <v>0</v>
      </c>
      <c r="N22" s="139">
        <f t="shared" si="10"/>
        <v>0</v>
      </c>
      <c r="O22" s="139">
        <f t="shared" si="10"/>
        <v>0</v>
      </c>
      <c r="P22" s="139">
        <f t="shared" si="10"/>
        <v>0</v>
      </c>
      <c r="Q22" s="139">
        <f t="shared" si="10"/>
        <v>0</v>
      </c>
      <c r="R22" s="139">
        <f t="shared" si="10"/>
        <v>0</v>
      </c>
      <c r="S22" s="139">
        <f t="shared" si="10"/>
        <v>0</v>
      </c>
      <c r="T22" s="139">
        <f t="shared" si="10"/>
        <v>0</v>
      </c>
      <c r="U22" s="139">
        <f t="shared" si="10"/>
        <v>0</v>
      </c>
      <c r="V22" s="140">
        <f t="shared" si="10"/>
        <v>0</v>
      </c>
    </row>
    <row r="23" spans="1:22" ht="20.100000000000001" customHeight="1">
      <c r="A23" s="137" t="s">
        <v>80</v>
      </c>
      <c r="B23" s="137" t="s">
        <v>81</v>
      </c>
      <c r="C23" s="137" t="s">
        <v>59</v>
      </c>
      <c r="D23" s="138" t="s">
        <v>82</v>
      </c>
      <c r="E23" s="139">
        <v>1.5</v>
      </c>
      <c r="F23" s="139">
        <v>1.5</v>
      </c>
      <c r="G23" s="140">
        <v>1.5</v>
      </c>
      <c r="H23" s="140">
        <v>1.5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83</v>
      </c>
      <c r="E24" s="139">
        <f t="shared" ref="E24:V24" si="11">E25</f>
        <v>1.19</v>
      </c>
      <c r="F24" s="139">
        <f t="shared" si="11"/>
        <v>1.19</v>
      </c>
      <c r="G24" s="140">
        <f t="shared" si="11"/>
        <v>1.19</v>
      </c>
      <c r="H24" s="140">
        <f t="shared" si="11"/>
        <v>1.19</v>
      </c>
      <c r="I24" s="140">
        <f t="shared" si="11"/>
        <v>0</v>
      </c>
      <c r="J24" s="140">
        <f t="shared" si="11"/>
        <v>0</v>
      </c>
      <c r="K24" s="139">
        <f t="shared" si="11"/>
        <v>0</v>
      </c>
      <c r="L24" s="139">
        <f t="shared" si="11"/>
        <v>0</v>
      </c>
      <c r="M24" s="139">
        <f t="shared" si="11"/>
        <v>0</v>
      </c>
      <c r="N24" s="139">
        <f t="shared" si="11"/>
        <v>0</v>
      </c>
      <c r="O24" s="139">
        <f t="shared" si="11"/>
        <v>0</v>
      </c>
      <c r="P24" s="139">
        <f t="shared" si="11"/>
        <v>0</v>
      </c>
      <c r="Q24" s="139">
        <f t="shared" si="11"/>
        <v>0</v>
      </c>
      <c r="R24" s="139">
        <f t="shared" si="11"/>
        <v>0</v>
      </c>
      <c r="S24" s="139">
        <f t="shared" si="11"/>
        <v>0</v>
      </c>
      <c r="T24" s="139">
        <f t="shared" si="11"/>
        <v>0</v>
      </c>
      <c r="U24" s="139">
        <f t="shared" si="11"/>
        <v>0</v>
      </c>
      <c r="V24" s="140">
        <f t="shared" si="11"/>
        <v>0</v>
      </c>
    </row>
    <row r="25" spans="1:22" ht="20.100000000000001" customHeight="1">
      <c r="A25" s="137" t="s">
        <v>80</v>
      </c>
      <c r="B25" s="137" t="s">
        <v>81</v>
      </c>
      <c r="C25" s="137" t="s">
        <v>72</v>
      </c>
      <c r="D25" s="138" t="s">
        <v>82</v>
      </c>
      <c r="E25" s="139">
        <v>1.19</v>
      </c>
      <c r="F25" s="139">
        <v>1.19</v>
      </c>
      <c r="G25" s="140">
        <v>1.19</v>
      </c>
      <c r="H25" s="140">
        <v>1.19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/>
      <c r="B26" s="137"/>
      <c r="C26" s="137"/>
      <c r="D26" s="138" t="s">
        <v>84</v>
      </c>
      <c r="E26" s="139">
        <f t="shared" ref="E26:V26" si="12">E27+E59</f>
        <v>12734.6</v>
      </c>
      <c r="F26" s="139">
        <f t="shared" si="12"/>
        <v>12734.6</v>
      </c>
      <c r="G26" s="140">
        <f t="shared" si="12"/>
        <v>12734.6</v>
      </c>
      <c r="H26" s="140">
        <f t="shared" si="12"/>
        <v>12734.6</v>
      </c>
      <c r="I26" s="140">
        <f t="shared" si="12"/>
        <v>0</v>
      </c>
      <c r="J26" s="140">
        <f t="shared" si="12"/>
        <v>0</v>
      </c>
      <c r="K26" s="139">
        <f t="shared" si="12"/>
        <v>0</v>
      </c>
      <c r="L26" s="139">
        <f t="shared" si="12"/>
        <v>0</v>
      </c>
      <c r="M26" s="139">
        <f t="shared" si="12"/>
        <v>0</v>
      </c>
      <c r="N26" s="139">
        <f t="shared" si="12"/>
        <v>0</v>
      </c>
      <c r="O26" s="139">
        <f t="shared" si="12"/>
        <v>0</v>
      </c>
      <c r="P26" s="139">
        <f t="shared" si="12"/>
        <v>0</v>
      </c>
      <c r="Q26" s="139">
        <f t="shared" si="12"/>
        <v>0</v>
      </c>
      <c r="R26" s="139">
        <f t="shared" si="12"/>
        <v>0</v>
      </c>
      <c r="S26" s="139">
        <f t="shared" si="12"/>
        <v>0</v>
      </c>
      <c r="T26" s="139">
        <f t="shared" si="12"/>
        <v>0</v>
      </c>
      <c r="U26" s="139">
        <f t="shared" si="12"/>
        <v>0</v>
      </c>
      <c r="V26" s="140">
        <f t="shared" si="12"/>
        <v>0</v>
      </c>
    </row>
    <row r="27" spans="1:22" ht="20.100000000000001" customHeight="1">
      <c r="A27" s="137"/>
      <c r="B27" s="137"/>
      <c r="C27" s="137"/>
      <c r="D27" s="138" t="s">
        <v>85</v>
      </c>
      <c r="E27" s="139">
        <f t="shared" ref="E27:V27" si="13">E28+E43+E56</f>
        <v>634.59999999999991</v>
      </c>
      <c r="F27" s="139">
        <f t="shared" si="13"/>
        <v>634.59999999999991</v>
      </c>
      <c r="G27" s="140">
        <f t="shared" si="13"/>
        <v>634.59999999999991</v>
      </c>
      <c r="H27" s="140">
        <f t="shared" si="13"/>
        <v>634.59999999999991</v>
      </c>
      <c r="I27" s="140">
        <f t="shared" si="13"/>
        <v>0</v>
      </c>
      <c r="J27" s="140">
        <f t="shared" si="13"/>
        <v>0</v>
      </c>
      <c r="K27" s="139">
        <f t="shared" si="13"/>
        <v>0</v>
      </c>
      <c r="L27" s="139">
        <f t="shared" si="13"/>
        <v>0</v>
      </c>
      <c r="M27" s="139">
        <f t="shared" si="13"/>
        <v>0</v>
      </c>
      <c r="N27" s="139">
        <f t="shared" si="13"/>
        <v>0</v>
      </c>
      <c r="O27" s="139">
        <f t="shared" si="13"/>
        <v>0</v>
      </c>
      <c r="P27" s="139">
        <f t="shared" si="13"/>
        <v>0</v>
      </c>
      <c r="Q27" s="139">
        <f t="shared" si="13"/>
        <v>0</v>
      </c>
      <c r="R27" s="139">
        <f t="shared" si="13"/>
        <v>0</v>
      </c>
      <c r="S27" s="139">
        <f t="shared" si="13"/>
        <v>0</v>
      </c>
      <c r="T27" s="139">
        <f t="shared" si="13"/>
        <v>0</v>
      </c>
      <c r="U27" s="139">
        <f t="shared" si="13"/>
        <v>0</v>
      </c>
      <c r="V27" s="140">
        <f t="shared" si="13"/>
        <v>0</v>
      </c>
    </row>
    <row r="28" spans="1:22" ht="20.100000000000001" customHeight="1">
      <c r="A28" s="137"/>
      <c r="B28" s="137"/>
      <c r="C28" s="137"/>
      <c r="D28" s="138" t="s">
        <v>86</v>
      </c>
      <c r="E28" s="139">
        <f t="shared" ref="E28:V28" si="14">SUM(E29:E42)</f>
        <v>294.14999999999998</v>
      </c>
      <c r="F28" s="139">
        <f t="shared" si="14"/>
        <v>294.14999999999998</v>
      </c>
      <c r="G28" s="140">
        <f t="shared" si="14"/>
        <v>294.14999999999998</v>
      </c>
      <c r="H28" s="140">
        <f t="shared" si="14"/>
        <v>294.14999999999998</v>
      </c>
      <c r="I28" s="140">
        <f t="shared" si="14"/>
        <v>0</v>
      </c>
      <c r="J28" s="140">
        <f t="shared" si="14"/>
        <v>0</v>
      </c>
      <c r="K28" s="139">
        <f t="shared" si="14"/>
        <v>0</v>
      </c>
      <c r="L28" s="139">
        <f t="shared" si="14"/>
        <v>0</v>
      </c>
      <c r="M28" s="139">
        <f t="shared" si="14"/>
        <v>0</v>
      </c>
      <c r="N28" s="139">
        <f t="shared" si="14"/>
        <v>0</v>
      </c>
      <c r="O28" s="139">
        <f t="shared" si="14"/>
        <v>0</v>
      </c>
      <c r="P28" s="139">
        <f t="shared" si="14"/>
        <v>0</v>
      </c>
      <c r="Q28" s="139">
        <f t="shared" si="14"/>
        <v>0</v>
      </c>
      <c r="R28" s="139">
        <f t="shared" si="14"/>
        <v>0</v>
      </c>
      <c r="S28" s="139">
        <f t="shared" si="14"/>
        <v>0</v>
      </c>
      <c r="T28" s="139">
        <f t="shared" si="14"/>
        <v>0</v>
      </c>
      <c r="U28" s="139">
        <f t="shared" si="14"/>
        <v>0</v>
      </c>
      <c r="V28" s="140">
        <f t="shared" si="14"/>
        <v>0</v>
      </c>
    </row>
    <row r="29" spans="1:22" ht="20.100000000000001" customHeight="1">
      <c r="A29" s="137" t="s">
        <v>87</v>
      </c>
      <c r="B29" s="137" t="s">
        <v>59</v>
      </c>
      <c r="C29" s="137" t="s">
        <v>59</v>
      </c>
      <c r="D29" s="138" t="s">
        <v>88</v>
      </c>
      <c r="E29" s="139">
        <v>19.600000000000001</v>
      </c>
      <c r="F29" s="139">
        <v>19.600000000000001</v>
      </c>
      <c r="G29" s="139">
        <v>19.600000000000001</v>
      </c>
      <c r="H29" s="139">
        <v>19.600000000000001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87</v>
      </c>
      <c r="B30" s="137" t="s">
        <v>59</v>
      </c>
      <c r="C30" s="137" t="s">
        <v>59</v>
      </c>
      <c r="D30" s="138" t="s">
        <v>89</v>
      </c>
      <c r="E30" s="139">
        <v>1.78</v>
      </c>
      <c r="F30" s="139">
        <v>1.78</v>
      </c>
      <c r="G30" s="140">
        <v>1.78</v>
      </c>
      <c r="H30" s="140">
        <v>1.78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87</v>
      </c>
      <c r="B31" s="137" t="s">
        <v>59</v>
      </c>
      <c r="C31" s="137" t="s">
        <v>59</v>
      </c>
      <c r="D31" s="138" t="s">
        <v>90</v>
      </c>
      <c r="E31" s="139">
        <v>1.78</v>
      </c>
      <c r="F31" s="139">
        <v>1.78</v>
      </c>
      <c r="G31" s="140">
        <v>1.78</v>
      </c>
      <c r="H31" s="140">
        <v>1.78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87</v>
      </c>
      <c r="B32" s="137" t="s">
        <v>59</v>
      </c>
      <c r="C32" s="137" t="s">
        <v>59</v>
      </c>
      <c r="D32" s="138" t="s">
        <v>91</v>
      </c>
      <c r="E32" s="139">
        <v>4.32</v>
      </c>
      <c r="F32" s="139">
        <v>4.32</v>
      </c>
      <c r="G32" s="140">
        <v>4.32</v>
      </c>
      <c r="H32" s="140">
        <v>4.32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87</v>
      </c>
      <c r="B33" s="137" t="s">
        <v>59</v>
      </c>
      <c r="C33" s="137" t="s">
        <v>59</v>
      </c>
      <c r="D33" s="138" t="s">
        <v>92</v>
      </c>
      <c r="E33" s="139">
        <v>0.32</v>
      </c>
      <c r="F33" s="139">
        <v>0.32</v>
      </c>
      <c r="G33" s="140">
        <v>0.32</v>
      </c>
      <c r="H33" s="140">
        <v>0.32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87</v>
      </c>
      <c r="B34" s="137" t="s">
        <v>59</v>
      </c>
      <c r="C34" s="137" t="s">
        <v>59</v>
      </c>
      <c r="D34" s="138" t="s">
        <v>93</v>
      </c>
      <c r="E34" s="139">
        <v>0.3</v>
      </c>
      <c r="F34" s="139">
        <v>0.3</v>
      </c>
      <c r="G34" s="140">
        <v>0.3</v>
      </c>
      <c r="H34" s="140">
        <v>0.3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87</v>
      </c>
      <c r="B35" s="137" t="s">
        <v>59</v>
      </c>
      <c r="C35" s="137" t="s">
        <v>59</v>
      </c>
      <c r="D35" s="138" t="s">
        <v>94</v>
      </c>
      <c r="E35" s="139">
        <v>2.35</v>
      </c>
      <c r="F35" s="139">
        <v>2.35</v>
      </c>
      <c r="G35" s="140">
        <v>2.35</v>
      </c>
      <c r="H35" s="140">
        <v>2.35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87</v>
      </c>
      <c r="B36" s="137" t="s">
        <v>59</v>
      </c>
      <c r="C36" s="137" t="s">
        <v>59</v>
      </c>
      <c r="D36" s="138" t="s">
        <v>95</v>
      </c>
      <c r="E36" s="139">
        <v>0.85</v>
      </c>
      <c r="F36" s="139">
        <v>0.85</v>
      </c>
      <c r="G36" s="140">
        <v>0.85</v>
      </c>
      <c r="H36" s="140">
        <v>0.85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87</v>
      </c>
      <c r="B37" s="137" t="s">
        <v>59</v>
      </c>
      <c r="C37" s="137" t="s">
        <v>59</v>
      </c>
      <c r="D37" s="138" t="s">
        <v>96</v>
      </c>
      <c r="E37" s="139">
        <v>0.43</v>
      </c>
      <c r="F37" s="139">
        <v>0.43</v>
      </c>
      <c r="G37" s="140">
        <v>0.43</v>
      </c>
      <c r="H37" s="140">
        <v>0.43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87</v>
      </c>
      <c r="B38" s="137" t="s">
        <v>59</v>
      </c>
      <c r="C38" s="137" t="s">
        <v>59</v>
      </c>
      <c r="D38" s="138" t="s">
        <v>97</v>
      </c>
      <c r="E38" s="139">
        <v>1.1499999999999999</v>
      </c>
      <c r="F38" s="139">
        <v>1.1499999999999999</v>
      </c>
      <c r="G38" s="140">
        <v>1.1499999999999999</v>
      </c>
      <c r="H38" s="140">
        <v>1.1499999999999999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87</v>
      </c>
      <c r="B39" s="137" t="s">
        <v>59</v>
      </c>
      <c r="C39" s="137" t="s">
        <v>59</v>
      </c>
      <c r="D39" s="138" t="s">
        <v>98</v>
      </c>
      <c r="E39" s="139">
        <v>0.24</v>
      </c>
      <c r="F39" s="139">
        <v>0.24</v>
      </c>
      <c r="G39" s="140">
        <v>0.24</v>
      </c>
      <c r="H39" s="140">
        <v>0.24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87</v>
      </c>
      <c r="B40" s="137" t="s">
        <v>59</v>
      </c>
      <c r="C40" s="137" t="s">
        <v>59</v>
      </c>
      <c r="D40" s="138" t="s">
        <v>99</v>
      </c>
      <c r="E40" s="139">
        <v>2.34</v>
      </c>
      <c r="F40" s="139">
        <v>2.34</v>
      </c>
      <c r="G40" s="140">
        <v>2.34</v>
      </c>
      <c r="H40" s="140">
        <v>2.34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87</v>
      </c>
      <c r="B41" s="137" t="s">
        <v>59</v>
      </c>
      <c r="C41" s="137" t="s">
        <v>59</v>
      </c>
      <c r="D41" s="138" t="s">
        <v>100</v>
      </c>
      <c r="E41" s="139">
        <v>222.69</v>
      </c>
      <c r="F41" s="139">
        <v>222.69</v>
      </c>
      <c r="G41" s="140">
        <v>222.69</v>
      </c>
      <c r="H41" s="140">
        <v>222.69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87</v>
      </c>
      <c r="B42" s="137" t="s">
        <v>59</v>
      </c>
      <c r="C42" s="137" t="s">
        <v>59</v>
      </c>
      <c r="D42" s="138" t="s">
        <v>101</v>
      </c>
      <c r="E42" s="139">
        <v>36</v>
      </c>
      <c r="F42" s="139">
        <v>36</v>
      </c>
      <c r="G42" s="140">
        <v>36</v>
      </c>
      <c r="H42" s="140">
        <v>36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/>
      <c r="B43" s="137"/>
      <c r="C43" s="137"/>
      <c r="D43" s="138" t="s">
        <v>102</v>
      </c>
      <c r="E43" s="139">
        <f t="shared" ref="E43:V43" si="15">SUM(E44:E55)</f>
        <v>34.450000000000003</v>
      </c>
      <c r="F43" s="139">
        <f t="shared" si="15"/>
        <v>34.450000000000003</v>
      </c>
      <c r="G43" s="140">
        <f t="shared" si="15"/>
        <v>34.450000000000003</v>
      </c>
      <c r="H43" s="140">
        <f t="shared" si="15"/>
        <v>34.450000000000003</v>
      </c>
      <c r="I43" s="140">
        <f t="shared" si="15"/>
        <v>0</v>
      </c>
      <c r="J43" s="140">
        <f t="shared" si="15"/>
        <v>0</v>
      </c>
      <c r="K43" s="139">
        <f t="shared" si="15"/>
        <v>0</v>
      </c>
      <c r="L43" s="139">
        <f t="shared" si="15"/>
        <v>0</v>
      </c>
      <c r="M43" s="139">
        <f t="shared" si="15"/>
        <v>0</v>
      </c>
      <c r="N43" s="139">
        <f t="shared" si="15"/>
        <v>0</v>
      </c>
      <c r="O43" s="139">
        <f t="shared" si="15"/>
        <v>0</v>
      </c>
      <c r="P43" s="139">
        <f t="shared" si="15"/>
        <v>0</v>
      </c>
      <c r="Q43" s="139">
        <f t="shared" si="15"/>
        <v>0</v>
      </c>
      <c r="R43" s="139">
        <f t="shared" si="15"/>
        <v>0</v>
      </c>
      <c r="S43" s="139">
        <f t="shared" si="15"/>
        <v>0</v>
      </c>
      <c r="T43" s="139">
        <f t="shared" si="15"/>
        <v>0</v>
      </c>
      <c r="U43" s="139">
        <f t="shared" si="15"/>
        <v>0</v>
      </c>
      <c r="V43" s="140">
        <f t="shared" si="15"/>
        <v>0</v>
      </c>
    </row>
    <row r="44" spans="1:22" ht="20.100000000000001" customHeight="1">
      <c r="A44" s="137" t="s">
        <v>87</v>
      </c>
      <c r="B44" s="137" t="s">
        <v>59</v>
      </c>
      <c r="C44" s="137" t="s">
        <v>75</v>
      </c>
      <c r="D44" s="138" t="s">
        <v>103</v>
      </c>
      <c r="E44" s="139">
        <v>11.02</v>
      </c>
      <c r="F44" s="139">
        <v>11.02</v>
      </c>
      <c r="G44" s="140">
        <v>11.02</v>
      </c>
      <c r="H44" s="140">
        <v>11.02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 t="s">
        <v>87</v>
      </c>
      <c r="B45" s="137" t="s">
        <v>59</v>
      </c>
      <c r="C45" s="137" t="s">
        <v>75</v>
      </c>
      <c r="D45" s="138" t="s">
        <v>104</v>
      </c>
      <c r="E45" s="139">
        <v>4.1900000000000004</v>
      </c>
      <c r="F45" s="139">
        <v>4.1900000000000004</v>
      </c>
      <c r="G45" s="140">
        <v>4.1900000000000004</v>
      </c>
      <c r="H45" s="140">
        <v>4.1900000000000004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 t="s">
        <v>87</v>
      </c>
      <c r="B46" s="137" t="s">
        <v>59</v>
      </c>
      <c r="C46" s="137" t="s">
        <v>75</v>
      </c>
      <c r="D46" s="138" t="s">
        <v>105</v>
      </c>
      <c r="E46" s="139">
        <v>1.8</v>
      </c>
      <c r="F46" s="139">
        <v>1.8</v>
      </c>
      <c r="G46" s="140">
        <v>1.8</v>
      </c>
      <c r="H46" s="140">
        <v>1.8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 t="s">
        <v>87</v>
      </c>
      <c r="B47" s="137" t="s">
        <v>59</v>
      </c>
      <c r="C47" s="137" t="s">
        <v>75</v>
      </c>
      <c r="D47" s="138" t="s">
        <v>89</v>
      </c>
      <c r="E47" s="139">
        <v>1.42</v>
      </c>
      <c r="F47" s="139">
        <v>1.42</v>
      </c>
      <c r="G47" s="140">
        <v>1.42</v>
      </c>
      <c r="H47" s="140">
        <v>1.42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 t="s">
        <v>87</v>
      </c>
      <c r="B48" s="137" t="s">
        <v>59</v>
      </c>
      <c r="C48" s="137" t="s">
        <v>75</v>
      </c>
      <c r="D48" s="138" t="s">
        <v>60</v>
      </c>
      <c r="E48" s="139">
        <v>0.5</v>
      </c>
      <c r="F48" s="139">
        <v>0.5</v>
      </c>
      <c r="G48" s="140">
        <v>0.5</v>
      </c>
      <c r="H48" s="140">
        <v>0.5</v>
      </c>
      <c r="I48" s="140">
        <v>0</v>
      </c>
      <c r="J48" s="140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40">
        <v>0</v>
      </c>
    </row>
    <row r="49" spans="1:22" ht="20.100000000000001" customHeight="1">
      <c r="A49" s="137" t="s">
        <v>87</v>
      </c>
      <c r="B49" s="137" t="s">
        <v>59</v>
      </c>
      <c r="C49" s="137" t="s">
        <v>75</v>
      </c>
      <c r="D49" s="138" t="s">
        <v>90</v>
      </c>
      <c r="E49" s="139">
        <v>1.42</v>
      </c>
      <c r="F49" s="139">
        <v>1.42</v>
      </c>
      <c r="G49" s="140">
        <v>1.42</v>
      </c>
      <c r="H49" s="140">
        <v>1.42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 t="s">
        <v>87</v>
      </c>
      <c r="B50" s="137" t="s">
        <v>59</v>
      </c>
      <c r="C50" s="137" t="s">
        <v>75</v>
      </c>
      <c r="D50" s="138" t="s">
        <v>91</v>
      </c>
      <c r="E50" s="139">
        <v>4.32</v>
      </c>
      <c r="F50" s="139">
        <v>4.32</v>
      </c>
      <c r="G50" s="140">
        <v>4.32</v>
      </c>
      <c r="H50" s="140">
        <v>4.32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 t="s">
        <v>87</v>
      </c>
      <c r="B51" s="137" t="s">
        <v>59</v>
      </c>
      <c r="C51" s="137" t="s">
        <v>75</v>
      </c>
      <c r="D51" s="138" t="s">
        <v>92</v>
      </c>
      <c r="E51" s="139">
        <v>0.82</v>
      </c>
      <c r="F51" s="139">
        <v>0.82</v>
      </c>
      <c r="G51" s="140">
        <v>0.82</v>
      </c>
      <c r="H51" s="140">
        <v>0.82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 t="s">
        <v>87</v>
      </c>
      <c r="B52" s="137" t="s">
        <v>59</v>
      </c>
      <c r="C52" s="137" t="s">
        <v>75</v>
      </c>
      <c r="D52" s="138" t="s">
        <v>93</v>
      </c>
      <c r="E52" s="139">
        <v>1.57</v>
      </c>
      <c r="F52" s="139">
        <v>1.57</v>
      </c>
      <c r="G52" s="140">
        <v>1.57</v>
      </c>
      <c r="H52" s="140">
        <v>1.57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 t="s">
        <v>87</v>
      </c>
      <c r="B53" s="137" t="s">
        <v>59</v>
      </c>
      <c r="C53" s="137" t="s">
        <v>75</v>
      </c>
      <c r="D53" s="138" t="s">
        <v>95</v>
      </c>
      <c r="E53" s="139">
        <v>0.68</v>
      </c>
      <c r="F53" s="139">
        <v>0.68</v>
      </c>
      <c r="G53" s="140">
        <v>0.68</v>
      </c>
      <c r="H53" s="140">
        <v>0.68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 t="s">
        <v>87</v>
      </c>
      <c r="B54" s="137" t="s">
        <v>59</v>
      </c>
      <c r="C54" s="137" t="s">
        <v>75</v>
      </c>
      <c r="D54" s="138" t="s">
        <v>96</v>
      </c>
      <c r="E54" s="139">
        <v>0.34</v>
      </c>
      <c r="F54" s="139">
        <v>0.34</v>
      </c>
      <c r="G54" s="140">
        <v>0.34</v>
      </c>
      <c r="H54" s="140">
        <v>0.34</v>
      </c>
      <c r="I54" s="140">
        <v>0</v>
      </c>
      <c r="J54" s="140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40">
        <v>0</v>
      </c>
    </row>
    <row r="55" spans="1:22" ht="20.100000000000001" customHeight="1">
      <c r="A55" s="137" t="s">
        <v>87</v>
      </c>
      <c r="B55" s="137" t="s">
        <v>59</v>
      </c>
      <c r="C55" s="137" t="s">
        <v>75</v>
      </c>
      <c r="D55" s="138" t="s">
        <v>97</v>
      </c>
      <c r="E55" s="139">
        <v>6.37</v>
      </c>
      <c r="F55" s="139">
        <v>6.37</v>
      </c>
      <c r="G55" s="140">
        <v>6.37</v>
      </c>
      <c r="H55" s="140">
        <v>6.37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106</v>
      </c>
      <c r="E56" s="139">
        <f t="shared" ref="E56:V56" si="16">SUM(E57:E58)</f>
        <v>306</v>
      </c>
      <c r="F56" s="139">
        <f t="shared" si="16"/>
        <v>306</v>
      </c>
      <c r="G56" s="140">
        <f t="shared" si="16"/>
        <v>306</v>
      </c>
      <c r="H56" s="140">
        <f t="shared" si="16"/>
        <v>306</v>
      </c>
      <c r="I56" s="140">
        <f t="shared" si="16"/>
        <v>0</v>
      </c>
      <c r="J56" s="140">
        <f t="shared" si="16"/>
        <v>0</v>
      </c>
      <c r="K56" s="139">
        <f t="shared" si="16"/>
        <v>0</v>
      </c>
      <c r="L56" s="139">
        <f t="shared" si="16"/>
        <v>0</v>
      </c>
      <c r="M56" s="139">
        <f t="shared" si="16"/>
        <v>0</v>
      </c>
      <c r="N56" s="139">
        <f t="shared" si="16"/>
        <v>0</v>
      </c>
      <c r="O56" s="139">
        <f t="shared" si="16"/>
        <v>0</v>
      </c>
      <c r="P56" s="139">
        <f t="shared" si="16"/>
        <v>0</v>
      </c>
      <c r="Q56" s="139">
        <f t="shared" si="16"/>
        <v>0</v>
      </c>
      <c r="R56" s="139">
        <f t="shared" si="16"/>
        <v>0</v>
      </c>
      <c r="S56" s="139">
        <f t="shared" si="16"/>
        <v>0</v>
      </c>
      <c r="T56" s="139">
        <f t="shared" si="16"/>
        <v>0</v>
      </c>
      <c r="U56" s="139">
        <f t="shared" si="16"/>
        <v>0</v>
      </c>
      <c r="V56" s="140">
        <f t="shared" si="16"/>
        <v>0</v>
      </c>
    </row>
    <row r="57" spans="1:22" ht="20.100000000000001" customHeight="1">
      <c r="A57" s="137" t="s">
        <v>87</v>
      </c>
      <c r="B57" s="137" t="s">
        <v>59</v>
      </c>
      <c r="C57" s="137" t="s">
        <v>107</v>
      </c>
      <c r="D57" s="138" t="s">
        <v>108</v>
      </c>
      <c r="E57" s="139">
        <v>6</v>
      </c>
      <c r="F57" s="139">
        <v>6</v>
      </c>
      <c r="G57" s="140">
        <v>6</v>
      </c>
      <c r="H57" s="140">
        <v>6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 t="s">
        <v>87</v>
      </c>
      <c r="B58" s="137" t="s">
        <v>59</v>
      </c>
      <c r="C58" s="137" t="s">
        <v>107</v>
      </c>
      <c r="D58" s="138" t="s">
        <v>109</v>
      </c>
      <c r="E58" s="139">
        <v>300</v>
      </c>
      <c r="F58" s="139">
        <v>300</v>
      </c>
      <c r="G58" s="140">
        <v>300</v>
      </c>
      <c r="H58" s="140">
        <v>300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/>
      <c r="B59" s="137"/>
      <c r="C59" s="137"/>
      <c r="D59" s="138" t="s">
        <v>110</v>
      </c>
      <c r="E59" s="139">
        <f t="shared" ref="E59:N60" si="17">E60</f>
        <v>12100</v>
      </c>
      <c r="F59" s="139">
        <f t="shared" si="17"/>
        <v>12100</v>
      </c>
      <c r="G59" s="140">
        <f t="shared" si="17"/>
        <v>12100</v>
      </c>
      <c r="H59" s="140">
        <f t="shared" si="17"/>
        <v>12100</v>
      </c>
      <c r="I59" s="140">
        <f t="shared" si="17"/>
        <v>0</v>
      </c>
      <c r="J59" s="140">
        <f t="shared" si="17"/>
        <v>0</v>
      </c>
      <c r="K59" s="139">
        <f t="shared" si="17"/>
        <v>0</v>
      </c>
      <c r="L59" s="139">
        <f t="shared" si="17"/>
        <v>0</v>
      </c>
      <c r="M59" s="139">
        <f t="shared" si="17"/>
        <v>0</v>
      </c>
      <c r="N59" s="139">
        <f t="shared" si="17"/>
        <v>0</v>
      </c>
      <c r="O59" s="139">
        <f t="shared" ref="O59:V60" si="18">O60</f>
        <v>0</v>
      </c>
      <c r="P59" s="139">
        <f t="shared" si="18"/>
        <v>0</v>
      </c>
      <c r="Q59" s="139">
        <f t="shared" si="18"/>
        <v>0</v>
      </c>
      <c r="R59" s="139">
        <f t="shared" si="18"/>
        <v>0</v>
      </c>
      <c r="S59" s="139">
        <f t="shared" si="18"/>
        <v>0</v>
      </c>
      <c r="T59" s="139">
        <f t="shared" si="18"/>
        <v>0</v>
      </c>
      <c r="U59" s="139">
        <f t="shared" si="18"/>
        <v>0</v>
      </c>
      <c r="V59" s="140">
        <f t="shared" si="18"/>
        <v>0</v>
      </c>
    </row>
    <row r="60" spans="1:22" ht="20.100000000000001" customHeight="1">
      <c r="A60" s="137"/>
      <c r="B60" s="137"/>
      <c r="C60" s="137"/>
      <c r="D60" s="138" t="s">
        <v>111</v>
      </c>
      <c r="E60" s="139">
        <f t="shared" si="17"/>
        <v>12100</v>
      </c>
      <c r="F60" s="139">
        <f t="shared" si="17"/>
        <v>12100</v>
      </c>
      <c r="G60" s="140">
        <f t="shared" si="17"/>
        <v>12100</v>
      </c>
      <c r="H60" s="140">
        <f t="shared" si="17"/>
        <v>12100</v>
      </c>
      <c r="I60" s="140">
        <f t="shared" si="17"/>
        <v>0</v>
      </c>
      <c r="J60" s="140">
        <f t="shared" si="17"/>
        <v>0</v>
      </c>
      <c r="K60" s="139">
        <f t="shared" si="17"/>
        <v>0</v>
      </c>
      <c r="L60" s="139">
        <f t="shared" si="17"/>
        <v>0</v>
      </c>
      <c r="M60" s="139">
        <f t="shared" si="17"/>
        <v>0</v>
      </c>
      <c r="N60" s="139">
        <f t="shared" si="17"/>
        <v>0</v>
      </c>
      <c r="O60" s="139">
        <f t="shared" si="18"/>
        <v>0</v>
      </c>
      <c r="P60" s="139">
        <f t="shared" si="18"/>
        <v>0</v>
      </c>
      <c r="Q60" s="139">
        <f t="shared" si="18"/>
        <v>0</v>
      </c>
      <c r="R60" s="139">
        <f t="shared" si="18"/>
        <v>0</v>
      </c>
      <c r="S60" s="139">
        <f t="shared" si="18"/>
        <v>0</v>
      </c>
      <c r="T60" s="139">
        <f t="shared" si="18"/>
        <v>0</v>
      </c>
      <c r="U60" s="139">
        <f t="shared" si="18"/>
        <v>0</v>
      </c>
      <c r="V60" s="140">
        <f t="shared" si="18"/>
        <v>0</v>
      </c>
    </row>
    <row r="61" spans="1:22" ht="20.100000000000001" customHeight="1">
      <c r="A61" s="137" t="s">
        <v>87</v>
      </c>
      <c r="B61" s="137" t="s">
        <v>72</v>
      </c>
      <c r="C61" s="137" t="s">
        <v>112</v>
      </c>
      <c r="D61" s="138" t="s">
        <v>298</v>
      </c>
      <c r="E61" s="139">
        <v>12100</v>
      </c>
      <c r="F61" s="139">
        <v>12100</v>
      </c>
      <c r="G61" s="140">
        <v>12100</v>
      </c>
      <c r="H61" s="140">
        <v>12100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 s="137"/>
      <c r="B62" s="137"/>
      <c r="C62" s="137"/>
      <c r="D62" s="138" t="s">
        <v>114</v>
      </c>
      <c r="E62" s="139">
        <f t="shared" ref="E62:N64" si="19">E63</f>
        <v>4.5999999999999996</v>
      </c>
      <c r="F62" s="139">
        <f t="shared" si="19"/>
        <v>4.5999999999999996</v>
      </c>
      <c r="G62" s="140">
        <f t="shared" si="19"/>
        <v>4.5999999999999996</v>
      </c>
      <c r="H62" s="140">
        <f t="shared" si="19"/>
        <v>4.5999999999999996</v>
      </c>
      <c r="I62" s="140">
        <f t="shared" si="19"/>
        <v>0</v>
      </c>
      <c r="J62" s="140">
        <f t="shared" si="19"/>
        <v>0</v>
      </c>
      <c r="K62" s="139">
        <f t="shared" si="19"/>
        <v>0</v>
      </c>
      <c r="L62" s="139">
        <f t="shared" si="19"/>
        <v>0</v>
      </c>
      <c r="M62" s="139">
        <f t="shared" si="19"/>
        <v>0</v>
      </c>
      <c r="N62" s="139">
        <f t="shared" si="19"/>
        <v>0</v>
      </c>
      <c r="O62" s="139">
        <f t="shared" ref="O62:V64" si="20">O63</f>
        <v>0</v>
      </c>
      <c r="P62" s="139">
        <f t="shared" si="20"/>
        <v>0</v>
      </c>
      <c r="Q62" s="139">
        <f t="shared" si="20"/>
        <v>0</v>
      </c>
      <c r="R62" s="139">
        <f t="shared" si="20"/>
        <v>0</v>
      </c>
      <c r="S62" s="139">
        <f t="shared" si="20"/>
        <v>0</v>
      </c>
      <c r="T62" s="139">
        <f t="shared" si="20"/>
        <v>0</v>
      </c>
      <c r="U62" s="139">
        <f t="shared" si="20"/>
        <v>0</v>
      </c>
      <c r="V62" s="140">
        <f t="shared" si="20"/>
        <v>0</v>
      </c>
    </row>
    <row r="63" spans="1:22" ht="20.100000000000001" customHeight="1">
      <c r="A63" s="137"/>
      <c r="B63" s="137"/>
      <c r="C63" s="137"/>
      <c r="D63" s="138" t="s">
        <v>115</v>
      </c>
      <c r="E63" s="139">
        <f t="shared" si="19"/>
        <v>4.5999999999999996</v>
      </c>
      <c r="F63" s="139">
        <f t="shared" si="19"/>
        <v>4.5999999999999996</v>
      </c>
      <c r="G63" s="140">
        <f t="shared" si="19"/>
        <v>4.5999999999999996</v>
      </c>
      <c r="H63" s="140">
        <f t="shared" si="19"/>
        <v>4.5999999999999996</v>
      </c>
      <c r="I63" s="140">
        <f t="shared" si="19"/>
        <v>0</v>
      </c>
      <c r="J63" s="140">
        <f t="shared" si="19"/>
        <v>0</v>
      </c>
      <c r="K63" s="139">
        <f t="shared" si="19"/>
        <v>0</v>
      </c>
      <c r="L63" s="139">
        <f t="shared" si="19"/>
        <v>0</v>
      </c>
      <c r="M63" s="139">
        <f t="shared" si="19"/>
        <v>0</v>
      </c>
      <c r="N63" s="139">
        <f t="shared" si="19"/>
        <v>0</v>
      </c>
      <c r="O63" s="139">
        <f t="shared" si="20"/>
        <v>0</v>
      </c>
      <c r="P63" s="139">
        <f t="shared" si="20"/>
        <v>0</v>
      </c>
      <c r="Q63" s="139">
        <f t="shared" si="20"/>
        <v>0</v>
      </c>
      <c r="R63" s="139">
        <f t="shared" si="20"/>
        <v>0</v>
      </c>
      <c r="S63" s="139">
        <f t="shared" si="20"/>
        <v>0</v>
      </c>
      <c r="T63" s="139">
        <f t="shared" si="20"/>
        <v>0</v>
      </c>
      <c r="U63" s="139">
        <f t="shared" si="20"/>
        <v>0</v>
      </c>
      <c r="V63" s="140">
        <f t="shared" si="20"/>
        <v>0</v>
      </c>
    </row>
    <row r="64" spans="1:22" ht="20.100000000000001" customHeight="1">
      <c r="A64" s="137"/>
      <c r="B64" s="137"/>
      <c r="C64" s="137"/>
      <c r="D64" s="138" t="s">
        <v>116</v>
      </c>
      <c r="E64" s="139">
        <f t="shared" si="19"/>
        <v>4.5999999999999996</v>
      </c>
      <c r="F64" s="139">
        <f t="shared" si="19"/>
        <v>4.5999999999999996</v>
      </c>
      <c r="G64" s="140">
        <f t="shared" si="19"/>
        <v>4.5999999999999996</v>
      </c>
      <c r="H64" s="140">
        <f t="shared" si="19"/>
        <v>4.5999999999999996</v>
      </c>
      <c r="I64" s="140">
        <f t="shared" si="19"/>
        <v>0</v>
      </c>
      <c r="J64" s="140">
        <f t="shared" si="19"/>
        <v>0</v>
      </c>
      <c r="K64" s="139">
        <f t="shared" si="19"/>
        <v>0</v>
      </c>
      <c r="L64" s="139">
        <f t="shared" si="19"/>
        <v>0</v>
      </c>
      <c r="M64" s="139">
        <f t="shared" si="19"/>
        <v>0</v>
      </c>
      <c r="N64" s="139">
        <f t="shared" si="19"/>
        <v>0</v>
      </c>
      <c r="O64" s="139">
        <f t="shared" si="20"/>
        <v>0</v>
      </c>
      <c r="P64" s="139">
        <f t="shared" si="20"/>
        <v>0</v>
      </c>
      <c r="Q64" s="139">
        <f t="shared" si="20"/>
        <v>0</v>
      </c>
      <c r="R64" s="139">
        <f t="shared" si="20"/>
        <v>0</v>
      </c>
      <c r="S64" s="139">
        <f t="shared" si="20"/>
        <v>0</v>
      </c>
      <c r="T64" s="139">
        <f t="shared" si="20"/>
        <v>0</v>
      </c>
      <c r="U64" s="139">
        <f t="shared" si="20"/>
        <v>0</v>
      </c>
      <c r="V64" s="140">
        <f t="shared" si="20"/>
        <v>0</v>
      </c>
    </row>
    <row r="65" spans="1:22" ht="20.100000000000001" customHeight="1">
      <c r="A65" s="137" t="s">
        <v>117</v>
      </c>
      <c r="B65" s="137" t="s">
        <v>72</v>
      </c>
      <c r="C65" s="137" t="s">
        <v>59</v>
      </c>
      <c r="D65" s="138" t="s">
        <v>118</v>
      </c>
      <c r="E65" s="139">
        <v>4.5999999999999996</v>
      </c>
      <c r="F65" s="139">
        <v>4.5999999999999996</v>
      </c>
      <c r="G65" s="140">
        <v>4.5999999999999996</v>
      </c>
      <c r="H65" s="140">
        <v>4.5999999999999996</v>
      </c>
      <c r="I65" s="140">
        <v>0</v>
      </c>
      <c r="J65" s="140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119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120</v>
      </c>
      <c r="B3" s="157"/>
      <c r="C3" s="158"/>
      <c r="D3" s="163" t="s">
        <v>121</v>
      </c>
      <c r="E3" s="166" t="s">
        <v>29</v>
      </c>
      <c r="F3" s="159" t="s">
        <v>122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123</v>
      </c>
      <c r="H4" s="160"/>
      <c r="I4" s="160"/>
      <c r="J4" s="82" t="s">
        <v>124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125</v>
      </c>
      <c r="H5" s="79" t="s">
        <v>126</v>
      </c>
      <c r="I5" s="79" t="s">
        <v>127</v>
      </c>
      <c r="J5" s="79" t="s">
        <v>125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E8+E12+E27+E33+E69</f>
        <v>12750.3</v>
      </c>
      <c r="F7" s="87">
        <f t="shared" si="0"/>
        <v>12750.3</v>
      </c>
      <c r="G7" s="87">
        <f t="shared" si="0"/>
        <v>85.61</v>
      </c>
      <c r="H7" s="87">
        <f t="shared" si="0"/>
        <v>75.510000000000005</v>
      </c>
      <c r="I7" s="87">
        <f t="shared" si="0"/>
        <v>10.1</v>
      </c>
      <c r="J7" s="87">
        <f t="shared" si="0"/>
        <v>12664.69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10" si="1">E9</f>
        <v>0.59</v>
      </c>
      <c r="F8" s="87">
        <f t="shared" si="1"/>
        <v>0.59</v>
      </c>
      <c r="G8" s="87">
        <f t="shared" si="1"/>
        <v>0.59</v>
      </c>
      <c r="H8" s="87">
        <f t="shared" si="1"/>
        <v>0.59</v>
      </c>
      <c r="I8" s="87">
        <f t="shared" si="1"/>
        <v>0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0.59</v>
      </c>
      <c r="F9" s="87">
        <f t="shared" si="1"/>
        <v>0.59</v>
      </c>
      <c r="G9" s="87">
        <f t="shared" si="1"/>
        <v>0.59</v>
      </c>
      <c r="H9" s="87">
        <f t="shared" si="1"/>
        <v>0.59</v>
      </c>
      <c r="I9" s="87">
        <f t="shared" si="1"/>
        <v>0</v>
      </c>
      <c r="J9" s="87">
        <f t="shared" si="1"/>
        <v>0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si="1"/>
        <v>0.59</v>
      </c>
      <c r="F10" s="87">
        <f t="shared" si="1"/>
        <v>0.59</v>
      </c>
      <c r="G10" s="87">
        <f t="shared" si="1"/>
        <v>0.59</v>
      </c>
      <c r="H10" s="87">
        <f t="shared" si="1"/>
        <v>0.59</v>
      </c>
      <c r="I10" s="87">
        <f t="shared" si="1"/>
        <v>0</v>
      </c>
      <c r="J10" s="87">
        <f t="shared" si="1"/>
        <v>0</v>
      </c>
    </row>
    <row r="11" spans="1:10" s="36" customFormat="1" ht="20.100000000000001" customHeight="1">
      <c r="A11" s="84" t="s">
        <v>128</v>
      </c>
      <c r="B11" s="85" t="s">
        <v>129</v>
      </c>
      <c r="C11" s="85" t="s">
        <v>129</v>
      </c>
      <c r="D11" s="85" t="s">
        <v>60</v>
      </c>
      <c r="E11" s="87">
        <v>0.59</v>
      </c>
      <c r="F11" s="87">
        <v>0.59</v>
      </c>
      <c r="G11" s="87">
        <v>0.59</v>
      </c>
      <c r="H11" s="87">
        <v>0.59</v>
      </c>
      <c r="I11" s="87">
        <v>0</v>
      </c>
      <c r="J11" s="87">
        <v>0</v>
      </c>
    </row>
    <row r="12" spans="1:10" s="36" customFormat="1" ht="20.100000000000001" customHeight="1">
      <c r="A12" s="84" t="s">
        <v>64</v>
      </c>
      <c r="B12" s="85"/>
      <c r="C12" s="85"/>
      <c r="D12" s="85" t="s">
        <v>61</v>
      </c>
      <c r="E12" s="87">
        <f t="shared" ref="E12:J12" si="2">E13+E17</f>
        <v>8.41</v>
      </c>
      <c r="F12" s="87">
        <f t="shared" si="2"/>
        <v>8.41</v>
      </c>
      <c r="G12" s="87">
        <f t="shared" si="2"/>
        <v>8.41</v>
      </c>
      <c r="H12" s="87">
        <f t="shared" si="2"/>
        <v>8.41</v>
      </c>
      <c r="I12" s="87">
        <f t="shared" si="2"/>
        <v>0</v>
      </c>
      <c r="J12" s="87">
        <f t="shared" si="2"/>
        <v>0</v>
      </c>
    </row>
    <row r="13" spans="1:10" s="36" customFormat="1" ht="20.100000000000001" customHeight="1">
      <c r="A13" s="84"/>
      <c r="B13" s="85" t="s">
        <v>65</v>
      </c>
      <c r="C13" s="85"/>
      <c r="D13" s="85" t="s">
        <v>62</v>
      </c>
      <c r="E13" s="87">
        <f t="shared" ref="E13:J13" si="3">E14</f>
        <v>7.67</v>
      </c>
      <c r="F13" s="87">
        <f t="shared" si="3"/>
        <v>7.67</v>
      </c>
      <c r="G13" s="87">
        <f t="shared" si="3"/>
        <v>7.67</v>
      </c>
      <c r="H13" s="87">
        <f t="shared" si="3"/>
        <v>7.67</v>
      </c>
      <c r="I13" s="87">
        <f t="shared" si="3"/>
        <v>0</v>
      </c>
      <c r="J13" s="87">
        <f t="shared" si="3"/>
        <v>0</v>
      </c>
    </row>
    <row r="14" spans="1:10" s="36" customFormat="1" ht="20.100000000000001" customHeight="1">
      <c r="A14" s="84"/>
      <c r="B14" s="85"/>
      <c r="C14" s="85" t="s">
        <v>65</v>
      </c>
      <c r="D14" s="85" t="s">
        <v>63</v>
      </c>
      <c r="E14" s="87">
        <f t="shared" ref="E14:J14" si="4">SUM(E15:E16)</f>
        <v>7.67</v>
      </c>
      <c r="F14" s="87">
        <f t="shared" si="4"/>
        <v>7.67</v>
      </c>
      <c r="G14" s="87">
        <f t="shared" si="4"/>
        <v>7.67</v>
      </c>
      <c r="H14" s="87">
        <f t="shared" si="4"/>
        <v>7.67</v>
      </c>
      <c r="I14" s="87">
        <f t="shared" si="4"/>
        <v>0</v>
      </c>
      <c r="J14" s="87">
        <f t="shared" si="4"/>
        <v>0</v>
      </c>
    </row>
    <row r="15" spans="1:10" s="36" customFormat="1" ht="20.100000000000001" customHeight="1">
      <c r="A15" s="84" t="s">
        <v>130</v>
      </c>
      <c r="B15" s="85" t="s">
        <v>131</v>
      </c>
      <c r="C15" s="85" t="s">
        <v>131</v>
      </c>
      <c r="D15" s="85" t="s">
        <v>66</v>
      </c>
      <c r="E15" s="87">
        <v>4.2699999999999996</v>
      </c>
      <c r="F15" s="87">
        <v>4.2699999999999996</v>
      </c>
      <c r="G15" s="87">
        <v>4.2699999999999996</v>
      </c>
      <c r="H15" s="87">
        <v>4.2699999999999996</v>
      </c>
      <c r="I15" s="87">
        <v>0</v>
      </c>
      <c r="J15" s="87">
        <v>0</v>
      </c>
    </row>
    <row r="16" spans="1:10" s="36" customFormat="1" ht="20.100000000000001" customHeight="1">
      <c r="A16" s="84" t="s">
        <v>130</v>
      </c>
      <c r="B16" s="85" t="s">
        <v>131</v>
      </c>
      <c r="C16" s="85" t="s">
        <v>131</v>
      </c>
      <c r="D16" s="85" t="s">
        <v>66</v>
      </c>
      <c r="E16" s="87">
        <v>3.4</v>
      </c>
      <c r="F16" s="87">
        <v>3.4</v>
      </c>
      <c r="G16" s="87">
        <v>3.4</v>
      </c>
      <c r="H16" s="87">
        <v>3.4</v>
      </c>
      <c r="I16" s="87">
        <v>0</v>
      </c>
      <c r="J16" s="87">
        <v>0</v>
      </c>
    </row>
    <row r="17" spans="1:10" s="36" customFormat="1" ht="20.100000000000001" customHeight="1">
      <c r="A17" s="84"/>
      <c r="B17" s="85" t="s">
        <v>69</v>
      </c>
      <c r="C17" s="85"/>
      <c r="D17" s="85" t="s">
        <v>67</v>
      </c>
      <c r="E17" s="87">
        <f t="shared" ref="E17:J17" si="5">E18+E21+E24</f>
        <v>0.74</v>
      </c>
      <c r="F17" s="87">
        <f t="shared" si="5"/>
        <v>0.74</v>
      </c>
      <c r="G17" s="87">
        <f t="shared" si="5"/>
        <v>0.74</v>
      </c>
      <c r="H17" s="87">
        <f t="shared" si="5"/>
        <v>0.74</v>
      </c>
      <c r="I17" s="87">
        <f t="shared" si="5"/>
        <v>0</v>
      </c>
      <c r="J17" s="87">
        <f t="shared" si="5"/>
        <v>0</v>
      </c>
    </row>
    <row r="18" spans="1:10" s="36" customFormat="1" ht="20.100000000000001" customHeight="1">
      <c r="A18" s="84"/>
      <c r="B18" s="85"/>
      <c r="C18" s="85" t="s">
        <v>59</v>
      </c>
      <c r="D18" s="85" t="s">
        <v>68</v>
      </c>
      <c r="E18" s="87">
        <f t="shared" ref="E18:J18" si="6">SUM(E19:E20)</f>
        <v>0.27</v>
      </c>
      <c r="F18" s="87">
        <f t="shared" si="6"/>
        <v>0.27</v>
      </c>
      <c r="G18" s="87">
        <f t="shared" si="6"/>
        <v>0.27</v>
      </c>
      <c r="H18" s="87">
        <f t="shared" si="6"/>
        <v>0.27</v>
      </c>
      <c r="I18" s="87">
        <f t="shared" si="6"/>
        <v>0</v>
      </c>
      <c r="J18" s="87">
        <f t="shared" si="6"/>
        <v>0</v>
      </c>
    </row>
    <row r="19" spans="1:10" s="36" customFormat="1" ht="20.100000000000001" customHeight="1">
      <c r="A19" s="84" t="s">
        <v>130</v>
      </c>
      <c r="B19" s="85" t="s">
        <v>132</v>
      </c>
      <c r="C19" s="85" t="s">
        <v>129</v>
      </c>
      <c r="D19" s="85" t="s">
        <v>70</v>
      </c>
      <c r="E19" s="87">
        <v>0.15</v>
      </c>
      <c r="F19" s="87">
        <v>0.15</v>
      </c>
      <c r="G19" s="87">
        <v>0.15</v>
      </c>
      <c r="H19" s="87">
        <v>0.15</v>
      </c>
      <c r="I19" s="87">
        <v>0</v>
      </c>
      <c r="J19" s="87">
        <v>0</v>
      </c>
    </row>
    <row r="20" spans="1:10" s="36" customFormat="1" ht="20.100000000000001" customHeight="1">
      <c r="A20" s="84" t="s">
        <v>130</v>
      </c>
      <c r="B20" s="85" t="s">
        <v>132</v>
      </c>
      <c r="C20" s="85" t="s">
        <v>129</v>
      </c>
      <c r="D20" s="85" t="s">
        <v>70</v>
      </c>
      <c r="E20" s="87">
        <v>0.12</v>
      </c>
      <c r="F20" s="87">
        <v>0.12</v>
      </c>
      <c r="G20" s="87">
        <v>0.12</v>
      </c>
      <c r="H20" s="87">
        <v>0.12</v>
      </c>
      <c r="I20" s="87">
        <v>0</v>
      </c>
      <c r="J20" s="87">
        <v>0</v>
      </c>
    </row>
    <row r="21" spans="1:10" s="36" customFormat="1" ht="20.100000000000001" customHeight="1">
      <c r="A21" s="84"/>
      <c r="B21" s="85"/>
      <c r="C21" s="85" t="s">
        <v>72</v>
      </c>
      <c r="D21" s="85" t="s">
        <v>71</v>
      </c>
      <c r="E21" s="87">
        <f t="shared" ref="E21:J21" si="7">SUM(E22:E23)</f>
        <v>0.27</v>
      </c>
      <c r="F21" s="87">
        <f t="shared" si="7"/>
        <v>0.27</v>
      </c>
      <c r="G21" s="87">
        <f t="shared" si="7"/>
        <v>0.27</v>
      </c>
      <c r="H21" s="87">
        <f t="shared" si="7"/>
        <v>0.27</v>
      </c>
      <c r="I21" s="87">
        <f t="shared" si="7"/>
        <v>0</v>
      </c>
      <c r="J21" s="87">
        <f t="shared" si="7"/>
        <v>0</v>
      </c>
    </row>
    <row r="22" spans="1:10" s="36" customFormat="1" ht="20.100000000000001" customHeight="1">
      <c r="A22" s="84" t="s">
        <v>130</v>
      </c>
      <c r="B22" s="85" t="s">
        <v>132</v>
      </c>
      <c r="C22" s="85" t="s">
        <v>133</v>
      </c>
      <c r="D22" s="85" t="s">
        <v>73</v>
      </c>
      <c r="E22" s="87">
        <v>0.15</v>
      </c>
      <c r="F22" s="87">
        <v>0.15</v>
      </c>
      <c r="G22" s="87">
        <v>0.15</v>
      </c>
      <c r="H22" s="87">
        <v>0.15</v>
      </c>
      <c r="I22" s="87">
        <v>0</v>
      </c>
      <c r="J22" s="87">
        <v>0</v>
      </c>
    </row>
    <row r="23" spans="1:10" s="36" customFormat="1" ht="20.100000000000001" customHeight="1">
      <c r="A23" s="84" t="s">
        <v>130</v>
      </c>
      <c r="B23" s="85" t="s">
        <v>132</v>
      </c>
      <c r="C23" s="85" t="s">
        <v>133</v>
      </c>
      <c r="D23" s="85" t="s">
        <v>73</v>
      </c>
      <c r="E23" s="87">
        <v>0.12</v>
      </c>
      <c r="F23" s="87">
        <v>0.12</v>
      </c>
      <c r="G23" s="87">
        <v>0.12</v>
      </c>
      <c r="H23" s="87">
        <v>0.12</v>
      </c>
      <c r="I23" s="87">
        <v>0</v>
      </c>
      <c r="J23" s="87">
        <v>0</v>
      </c>
    </row>
    <row r="24" spans="1:10" s="36" customFormat="1" ht="20.100000000000001" customHeight="1">
      <c r="A24" s="84"/>
      <c r="B24" s="85"/>
      <c r="C24" s="85" t="s">
        <v>75</v>
      </c>
      <c r="D24" s="85" t="s">
        <v>74</v>
      </c>
      <c r="E24" s="87">
        <f t="shared" ref="E24:J24" si="8">SUM(E25:E26)</f>
        <v>0.2</v>
      </c>
      <c r="F24" s="87">
        <f t="shared" si="8"/>
        <v>0.2</v>
      </c>
      <c r="G24" s="87">
        <f t="shared" si="8"/>
        <v>0.2</v>
      </c>
      <c r="H24" s="87">
        <f t="shared" si="8"/>
        <v>0.2</v>
      </c>
      <c r="I24" s="87">
        <f t="shared" si="8"/>
        <v>0</v>
      </c>
      <c r="J24" s="87">
        <f t="shared" si="8"/>
        <v>0</v>
      </c>
    </row>
    <row r="25" spans="1:10" s="36" customFormat="1" ht="20.100000000000001" customHeight="1">
      <c r="A25" s="84" t="s">
        <v>130</v>
      </c>
      <c r="B25" s="85" t="s">
        <v>132</v>
      </c>
      <c r="C25" s="85" t="s">
        <v>134</v>
      </c>
      <c r="D25" s="85" t="s">
        <v>76</v>
      </c>
      <c r="E25" s="87">
        <v>0.11</v>
      </c>
      <c r="F25" s="87">
        <v>0.11</v>
      </c>
      <c r="G25" s="87">
        <v>0.11</v>
      </c>
      <c r="H25" s="87">
        <v>0.11</v>
      </c>
      <c r="I25" s="87">
        <v>0</v>
      </c>
      <c r="J25" s="87">
        <v>0</v>
      </c>
    </row>
    <row r="26" spans="1:10" s="36" customFormat="1" ht="20.100000000000001" customHeight="1">
      <c r="A26" s="84" t="s">
        <v>130</v>
      </c>
      <c r="B26" s="85" t="s">
        <v>132</v>
      </c>
      <c r="C26" s="85" t="s">
        <v>134</v>
      </c>
      <c r="D26" s="85" t="s">
        <v>76</v>
      </c>
      <c r="E26" s="87">
        <v>0.09</v>
      </c>
      <c r="F26" s="87">
        <v>0.09</v>
      </c>
      <c r="G26" s="87">
        <v>0.09</v>
      </c>
      <c r="H26" s="87">
        <v>0.09</v>
      </c>
      <c r="I26" s="87">
        <v>0</v>
      </c>
      <c r="J26" s="87">
        <v>0</v>
      </c>
    </row>
    <row r="27" spans="1:10" s="36" customFormat="1" ht="20.100000000000001" customHeight="1">
      <c r="A27" s="84" t="s">
        <v>80</v>
      </c>
      <c r="B27" s="85"/>
      <c r="C27" s="85"/>
      <c r="D27" s="85" t="s">
        <v>77</v>
      </c>
      <c r="E27" s="87">
        <f t="shared" ref="E27:J27" si="9">E28</f>
        <v>2.69</v>
      </c>
      <c r="F27" s="87">
        <f t="shared" si="9"/>
        <v>2.69</v>
      </c>
      <c r="G27" s="87">
        <f t="shared" si="9"/>
        <v>2.69</v>
      </c>
      <c r="H27" s="87">
        <f t="shared" si="9"/>
        <v>2.69</v>
      </c>
      <c r="I27" s="87">
        <f t="shared" si="9"/>
        <v>0</v>
      </c>
      <c r="J27" s="87">
        <f t="shared" si="9"/>
        <v>0</v>
      </c>
    </row>
    <row r="28" spans="1:10" s="36" customFormat="1" ht="20.100000000000001" customHeight="1">
      <c r="A28" s="84"/>
      <c r="B28" s="85" t="s">
        <v>81</v>
      </c>
      <c r="C28" s="85"/>
      <c r="D28" s="85" t="s">
        <v>78</v>
      </c>
      <c r="E28" s="87">
        <f t="shared" ref="E28:J28" si="10">E29+E31</f>
        <v>2.69</v>
      </c>
      <c r="F28" s="87">
        <f t="shared" si="10"/>
        <v>2.69</v>
      </c>
      <c r="G28" s="87">
        <f t="shared" si="10"/>
        <v>2.69</v>
      </c>
      <c r="H28" s="87">
        <f t="shared" si="10"/>
        <v>2.69</v>
      </c>
      <c r="I28" s="87">
        <f t="shared" si="10"/>
        <v>0</v>
      </c>
      <c r="J28" s="87">
        <f t="shared" si="10"/>
        <v>0</v>
      </c>
    </row>
    <row r="29" spans="1:10" s="36" customFormat="1" ht="20.100000000000001" customHeight="1">
      <c r="A29" s="84"/>
      <c r="B29" s="85"/>
      <c r="C29" s="85" t="s">
        <v>59</v>
      </c>
      <c r="D29" s="85" t="s">
        <v>79</v>
      </c>
      <c r="E29" s="87">
        <f t="shared" ref="E29:J29" si="11">E30</f>
        <v>1.5</v>
      </c>
      <c r="F29" s="87">
        <f t="shared" si="11"/>
        <v>1.5</v>
      </c>
      <c r="G29" s="87">
        <f t="shared" si="11"/>
        <v>1.5</v>
      </c>
      <c r="H29" s="87">
        <f t="shared" si="11"/>
        <v>1.5</v>
      </c>
      <c r="I29" s="87">
        <f t="shared" si="11"/>
        <v>0</v>
      </c>
      <c r="J29" s="87">
        <f t="shared" si="11"/>
        <v>0</v>
      </c>
    </row>
    <row r="30" spans="1:10" s="36" customFormat="1" ht="20.100000000000001" customHeight="1">
      <c r="A30" s="84" t="s">
        <v>135</v>
      </c>
      <c r="B30" s="85" t="s">
        <v>136</v>
      </c>
      <c r="C30" s="85" t="s">
        <v>129</v>
      </c>
      <c r="D30" s="85" t="s">
        <v>82</v>
      </c>
      <c r="E30" s="87">
        <v>1.5</v>
      </c>
      <c r="F30" s="87">
        <v>1.5</v>
      </c>
      <c r="G30" s="87">
        <v>1.5</v>
      </c>
      <c r="H30" s="87">
        <v>1.5</v>
      </c>
      <c r="I30" s="87">
        <v>0</v>
      </c>
      <c r="J30" s="87">
        <v>0</v>
      </c>
    </row>
    <row r="31" spans="1:10" s="36" customFormat="1" ht="20.100000000000001" customHeight="1">
      <c r="A31" s="84"/>
      <c r="B31" s="85"/>
      <c r="C31" s="85" t="s">
        <v>72</v>
      </c>
      <c r="D31" s="85" t="s">
        <v>83</v>
      </c>
      <c r="E31" s="87">
        <f t="shared" ref="E31:J31" si="12">E32</f>
        <v>1.19</v>
      </c>
      <c r="F31" s="87">
        <f t="shared" si="12"/>
        <v>1.19</v>
      </c>
      <c r="G31" s="87">
        <f t="shared" si="12"/>
        <v>1.19</v>
      </c>
      <c r="H31" s="87">
        <f t="shared" si="12"/>
        <v>1.19</v>
      </c>
      <c r="I31" s="87">
        <f t="shared" si="12"/>
        <v>0</v>
      </c>
      <c r="J31" s="87">
        <f t="shared" si="12"/>
        <v>0</v>
      </c>
    </row>
    <row r="32" spans="1:10" ht="20.100000000000001" customHeight="1">
      <c r="A32" s="84" t="s">
        <v>135</v>
      </c>
      <c r="B32" s="85" t="s">
        <v>136</v>
      </c>
      <c r="C32" s="85" t="s">
        <v>133</v>
      </c>
      <c r="D32" s="85" t="s">
        <v>82</v>
      </c>
      <c r="E32" s="87">
        <v>1.19</v>
      </c>
      <c r="F32" s="87">
        <v>1.19</v>
      </c>
      <c r="G32" s="87">
        <v>1.19</v>
      </c>
      <c r="H32" s="87">
        <v>1.19</v>
      </c>
      <c r="I32" s="87">
        <v>0</v>
      </c>
      <c r="J32" s="87">
        <v>0</v>
      </c>
    </row>
    <row r="33" spans="1:10" ht="20.100000000000001" customHeight="1">
      <c r="A33" s="84" t="s">
        <v>87</v>
      </c>
      <c r="B33" s="85"/>
      <c r="C33" s="85"/>
      <c r="D33" s="85" t="s">
        <v>84</v>
      </c>
      <c r="E33" s="87">
        <f t="shared" ref="E33:J33" si="13">E34+E66</f>
        <v>12734.01</v>
      </c>
      <c r="F33" s="87">
        <f t="shared" si="13"/>
        <v>12734.01</v>
      </c>
      <c r="G33" s="87">
        <f t="shared" si="13"/>
        <v>69.319999999999993</v>
      </c>
      <c r="H33" s="87">
        <f t="shared" si="13"/>
        <v>59.22</v>
      </c>
      <c r="I33" s="87">
        <f t="shared" si="13"/>
        <v>10.1</v>
      </c>
      <c r="J33" s="87">
        <f t="shared" si="13"/>
        <v>12664.69</v>
      </c>
    </row>
    <row r="34" spans="1:10" ht="20.100000000000001" customHeight="1">
      <c r="A34" s="84"/>
      <c r="B34" s="85" t="s">
        <v>59</v>
      </c>
      <c r="C34" s="85"/>
      <c r="D34" s="85" t="s">
        <v>85</v>
      </c>
      <c r="E34" s="87">
        <f t="shared" ref="E34:J34" si="14">E35+E50+E63</f>
        <v>634.01</v>
      </c>
      <c r="F34" s="87">
        <f t="shared" si="14"/>
        <v>634.01</v>
      </c>
      <c r="G34" s="87">
        <f t="shared" si="14"/>
        <v>69.319999999999993</v>
      </c>
      <c r="H34" s="87">
        <f t="shared" si="14"/>
        <v>59.22</v>
      </c>
      <c r="I34" s="87">
        <f t="shared" si="14"/>
        <v>10.1</v>
      </c>
      <c r="J34" s="87">
        <f t="shared" si="14"/>
        <v>564.69000000000005</v>
      </c>
    </row>
    <row r="35" spans="1:10" ht="20.100000000000001" customHeight="1">
      <c r="A35" s="84"/>
      <c r="B35" s="85"/>
      <c r="C35" s="85" t="s">
        <v>59</v>
      </c>
      <c r="D35" s="85" t="s">
        <v>86</v>
      </c>
      <c r="E35" s="87">
        <f t="shared" ref="E35:J35" si="15">SUM(E36:E49)</f>
        <v>293.56</v>
      </c>
      <c r="F35" s="87">
        <f t="shared" si="15"/>
        <v>293.56</v>
      </c>
      <c r="G35" s="87">
        <f t="shared" si="15"/>
        <v>34.869999999999997</v>
      </c>
      <c r="H35" s="87">
        <f t="shared" si="15"/>
        <v>31.14</v>
      </c>
      <c r="I35" s="87">
        <f t="shared" si="15"/>
        <v>3.73</v>
      </c>
      <c r="J35" s="87">
        <f t="shared" si="15"/>
        <v>258.69</v>
      </c>
    </row>
    <row r="36" spans="1:10" ht="20.100000000000001" customHeight="1">
      <c r="A36" s="84" t="s">
        <v>137</v>
      </c>
      <c r="B36" s="85" t="s">
        <v>129</v>
      </c>
      <c r="C36" s="85" t="s">
        <v>129</v>
      </c>
      <c r="D36" s="85" t="s">
        <v>94</v>
      </c>
      <c r="E36" s="87">
        <v>2.35</v>
      </c>
      <c r="F36" s="87">
        <v>2.35</v>
      </c>
      <c r="G36" s="87">
        <v>2.35</v>
      </c>
      <c r="H36" s="87">
        <v>2.35</v>
      </c>
      <c r="I36" s="87">
        <v>0</v>
      </c>
      <c r="J36" s="87">
        <v>0</v>
      </c>
    </row>
    <row r="37" spans="1:10" ht="20.100000000000001" customHeight="1">
      <c r="A37" s="84" t="s">
        <v>137</v>
      </c>
      <c r="B37" s="85" t="s">
        <v>129</v>
      </c>
      <c r="C37" s="85" t="s">
        <v>129</v>
      </c>
      <c r="D37" s="85" t="s">
        <v>95</v>
      </c>
      <c r="E37" s="87">
        <v>0.85</v>
      </c>
      <c r="F37" s="87">
        <v>0.85</v>
      </c>
      <c r="G37" s="87">
        <v>0.85</v>
      </c>
      <c r="H37" s="87">
        <v>0.85</v>
      </c>
      <c r="I37" s="87">
        <v>0</v>
      </c>
      <c r="J37" s="87">
        <v>0</v>
      </c>
    </row>
    <row r="38" spans="1:10" ht="20.100000000000001" customHeight="1">
      <c r="A38" s="84" t="s">
        <v>137</v>
      </c>
      <c r="B38" s="85" t="s">
        <v>129</v>
      </c>
      <c r="C38" s="85" t="s">
        <v>129</v>
      </c>
      <c r="D38" s="85" t="s">
        <v>97</v>
      </c>
      <c r="E38" s="87">
        <v>1.1499999999999999</v>
      </c>
      <c r="F38" s="87">
        <v>1.1499999999999999</v>
      </c>
      <c r="G38" s="87">
        <v>1.1499999999999999</v>
      </c>
      <c r="H38" s="87">
        <v>0</v>
      </c>
      <c r="I38" s="87">
        <v>1.1499999999999999</v>
      </c>
      <c r="J38" s="87">
        <v>0</v>
      </c>
    </row>
    <row r="39" spans="1:10" ht="20.100000000000001" customHeight="1">
      <c r="A39" s="84" t="s">
        <v>137</v>
      </c>
      <c r="B39" s="85" t="s">
        <v>129</v>
      </c>
      <c r="C39" s="85" t="s">
        <v>129</v>
      </c>
      <c r="D39" s="85" t="s">
        <v>99</v>
      </c>
      <c r="E39" s="87">
        <v>2.34</v>
      </c>
      <c r="F39" s="87">
        <v>2.34</v>
      </c>
      <c r="G39" s="87">
        <v>2.34</v>
      </c>
      <c r="H39" s="87">
        <v>0</v>
      </c>
      <c r="I39" s="87">
        <v>2.34</v>
      </c>
      <c r="J39" s="87">
        <v>0</v>
      </c>
    </row>
    <row r="40" spans="1:10" ht="20.100000000000001" customHeight="1">
      <c r="A40" s="84" t="s">
        <v>137</v>
      </c>
      <c r="B40" s="85" t="s">
        <v>129</v>
      </c>
      <c r="C40" s="85" t="s">
        <v>129</v>
      </c>
      <c r="D40" s="85" t="s">
        <v>98</v>
      </c>
      <c r="E40" s="87">
        <v>0.24</v>
      </c>
      <c r="F40" s="87">
        <v>0.24</v>
      </c>
      <c r="G40" s="87">
        <v>0.24</v>
      </c>
      <c r="H40" s="87">
        <v>0</v>
      </c>
      <c r="I40" s="87">
        <v>0.24</v>
      </c>
      <c r="J40" s="87">
        <v>0</v>
      </c>
    </row>
    <row r="41" spans="1:10" ht="20.100000000000001" customHeight="1">
      <c r="A41" s="84" t="s">
        <v>137</v>
      </c>
      <c r="B41" s="85" t="s">
        <v>129</v>
      </c>
      <c r="C41" s="85" t="s">
        <v>129</v>
      </c>
      <c r="D41" s="85" t="s">
        <v>96</v>
      </c>
      <c r="E41" s="87">
        <v>0.43</v>
      </c>
      <c r="F41" s="87">
        <v>0.43</v>
      </c>
      <c r="G41" s="87">
        <v>0.43</v>
      </c>
      <c r="H41" s="87">
        <v>0.43</v>
      </c>
      <c r="I41" s="87">
        <v>0</v>
      </c>
      <c r="J41" s="87">
        <v>0</v>
      </c>
    </row>
    <row r="42" spans="1:10" ht="20.100000000000001" customHeight="1">
      <c r="A42" s="84" t="s">
        <v>137</v>
      </c>
      <c r="B42" s="85" t="s">
        <v>129</v>
      </c>
      <c r="C42" s="85" t="s">
        <v>129</v>
      </c>
      <c r="D42" s="85" t="s">
        <v>101</v>
      </c>
      <c r="E42" s="87">
        <v>36</v>
      </c>
      <c r="F42" s="87">
        <v>36</v>
      </c>
      <c r="G42" s="87">
        <v>0</v>
      </c>
      <c r="H42" s="87">
        <v>0</v>
      </c>
      <c r="I42" s="87">
        <v>0</v>
      </c>
      <c r="J42" s="87">
        <v>36</v>
      </c>
    </row>
    <row r="43" spans="1:10" ht="20.100000000000001" customHeight="1">
      <c r="A43" s="84" t="s">
        <v>137</v>
      </c>
      <c r="B43" s="85" t="s">
        <v>129</v>
      </c>
      <c r="C43" s="85" t="s">
        <v>129</v>
      </c>
      <c r="D43" s="85" t="s">
        <v>91</v>
      </c>
      <c r="E43" s="87">
        <v>4.32</v>
      </c>
      <c r="F43" s="87">
        <v>4.32</v>
      </c>
      <c r="G43" s="87">
        <v>4.32</v>
      </c>
      <c r="H43" s="87">
        <v>4.32</v>
      </c>
      <c r="I43" s="87">
        <v>0</v>
      </c>
      <c r="J43" s="87">
        <v>0</v>
      </c>
    </row>
    <row r="44" spans="1:10" ht="20.100000000000001" customHeight="1">
      <c r="A44" s="84" t="s">
        <v>137</v>
      </c>
      <c r="B44" s="85" t="s">
        <v>129</v>
      </c>
      <c r="C44" s="85" t="s">
        <v>129</v>
      </c>
      <c r="D44" s="85" t="s">
        <v>93</v>
      </c>
      <c r="E44" s="87">
        <v>0.3</v>
      </c>
      <c r="F44" s="87">
        <v>0.3</v>
      </c>
      <c r="G44" s="87">
        <v>0.3</v>
      </c>
      <c r="H44" s="87">
        <v>0.3</v>
      </c>
      <c r="I44" s="87">
        <v>0</v>
      </c>
      <c r="J44" s="87">
        <v>0</v>
      </c>
    </row>
    <row r="45" spans="1:10" ht="20.100000000000001" customHeight="1">
      <c r="A45" s="84" t="s">
        <v>137</v>
      </c>
      <c r="B45" s="85" t="s">
        <v>129</v>
      </c>
      <c r="C45" s="85" t="s">
        <v>129</v>
      </c>
      <c r="D45" s="85" t="s">
        <v>92</v>
      </c>
      <c r="E45" s="87">
        <v>0.32</v>
      </c>
      <c r="F45" s="87">
        <v>0.32</v>
      </c>
      <c r="G45" s="87">
        <v>0.32</v>
      </c>
      <c r="H45" s="87">
        <v>0.32</v>
      </c>
      <c r="I45" s="87">
        <v>0</v>
      </c>
      <c r="J45" s="87">
        <v>0</v>
      </c>
    </row>
    <row r="46" spans="1:10" ht="20.100000000000001" customHeight="1">
      <c r="A46" s="84" t="s">
        <v>137</v>
      </c>
      <c r="B46" s="85" t="s">
        <v>129</v>
      </c>
      <c r="C46" s="85" t="s">
        <v>129</v>
      </c>
      <c r="D46" s="85" t="s">
        <v>90</v>
      </c>
      <c r="E46" s="87">
        <v>1.78</v>
      </c>
      <c r="F46" s="87">
        <v>1.78</v>
      </c>
      <c r="G46" s="87">
        <v>1.78</v>
      </c>
      <c r="H46" s="87">
        <v>1.78</v>
      </c>
      <c r="I46" s="87">
        <v>0</v>
      </c>
      <c r="J46" s="87">
        <v>0</v>
      </c>
    </row>
    <row r="47" spans="1:10" ht="20.100000000000001" customHeight="1">
      <c r="A47" s="84" t="s">
        <v>137</v>
      </c>
      <c r="B47" s="85" t="s">
        <v>129</v>
      </c>
      <c r="C47" s="85" t="s">
        <v>129</v>
      </c>
      <c r="D47" s="85" t="s">
        <v>89</v>
      </c>
      <c r="E47" s="87">
        <v>1.78</v>
      </c>
      <c r="F47" s="87">
        <v>1.78</v>
      </c>
      <c r="G47" s="87">
        <v>1.78</v>
      </c>
      <c r="H47" s="87">
        <v>1.78</v>
      </c>
      <c r="I47" s="87">
        <v>0</v>
      </c>
      <c r="J47" s="87">
        <v>0</v>
      </c>
    </row>
    <row r="48" spans="1:10" ht="20.100000000000001" customHeight="1">
      <c r="A48" s="84" t="s">
        <v>137</v>
      </c>
      <c r="B48" s="85" t="s">
        <v>129</v>
      </c>
      <c r="C48" s="85" t="s">
        <v>129</v>
      </c>
      <c r="D48" s="85" t="s">
        <v>88</v>
      </c>
      <c r="E48" s="87">
        <v>19.010000000000002</v>
      </c>
      <c r="F48" s="87">
        <v>19.010000000000002</v>
      </c>
      <c r="G48" s="87">
        <v>19.010000000000002</v>
      </c>
      <c r="H48" s="87">
        <v>19.010000000000002</v>
      </c>
      <c r="I48" s="87">
        <v>0</v>
      </c>
      <c r="J48" s="87">
        <v>0</v>
      </c>
    </row>
    <row r="49" spans="1:10" ht="20.100000000000001" customHeight="1">
      <c r="A49" s="84" t="s">
        <v>137</v>
      </c>
      <c r="B49" s="85" t="s">
        <v>129</v>
      </c>
      <c r="C49" s="85" t="s">
        <v>129</v>
      </c>
      <c r="D49" s="85" t="s">
        <v>100</v>
      </c>
      <c r="E49" s="87">
        <v>222.69</v>
      </c>
      <c r="F49" s="87">
        <v>222.69</v>
      </c>
      <c r="G49" s="87">
        <v>0</v>
      </c>
      <c r="H49" s="87">
        <v>0</v>
      </c>
      <c r="I49" s="87">
        <v>0</v>
      </c>
      <c r="J49" s="87">
        <v>222.69</v>
      </c>
    </row>
    <row r="50" spans="1:10" ht="20.100000000000001" customHeight="1">
      <c r="A50" s="84"/>
      <c r="B50" s="85"/>
      <c r="C50" s="85" t="s">
        <v>75</v>
      </c>
      <c r="D50" s="85" t="s">
        <v>102</v>
      </c>
      <c r="E50" s="87">
        <f t="shared" ref="E50:J50" si="16">SUM(E51:E62)</f>
        <v>34.450000000000003</v>
      </c>
      <c r="F50" s="87">
        <f t="shared" si="16"/>
        <v>34.450000000000003</v>
      </c>
      <c r="G50" s="87">
        <f t="shared" si="16"/>
        <v>34.450000000000003</v>
      </c>
      <c r="H50" s="87">
        <f t="shared" si="16"/>
        <v>28.08</v>
      </c>
      <c r="I50" s="87">
        <f t="shared" si="16"/>
        <v>6.37</v>
      </c>
      <c r="J50" s="87">
        <f t="shared" si="16"/>
        <v>0</v>
      </c>
    </row>
    <row r="51" spans="1:10" ht="20.100000000000001" customHeight="1">
      <c r="A51" s="84" t="s">
        <v>137</v>
      </c>
      <c r="B51" s="85" t="s">
        <v>129</v>
      </c>
      <c r="C51" s="85" t="s">
        <v>134</v>
      </c>
      <c r="D51" s="85" t="s">
        <v>90</v>
      </c>
      <c r="E51" s="87">
        <v>1.42</v>
      </c>
      <c r="F51" s="87">
        <v>1.42</v>
      </c>
      <c r="G51" s="87">
        <v>1.42</v>
      </c>
      <c r="H51" s="87">
        <v>1.42</v>
      </c>
      <c r="I51" s="87">
        <v>0</v>
      </c>
      <c r="J51" s="87">
        <v>0</v>
      </c>
    </row>
    <row r="52" spans="1:10" ht="20.100000000000001" customHeight="1">
      <c r="A52" s="84" t="s">
        <v>137</v>
      </c>
      <c r="B52" s="85" t="s">
        <v>129</v>
      </c>
      <c r="C52" s="85" t="s">
        <v>134</v>
      </c>
      <c r="D52" s="85" t="s">
        <v>92</v>
      </c>
      <c r="E52" s="87">
        <v>0.82</v>
      </c>
      <c r="F52" s="87">
        <v>0.82</v>
      </c>
      <c r="G52" s="87">
        <v>0.82</v>
      </c>
      <c r="H52" s="87">
        <v>0.82</v>
      </c>
      <c r="I52" s="87">
        <v>0</v>
      </c>
      <c r="J52" s="87">
        <v>0</v>
      </c>
    </row>
    <row r="53" spans="1:10" ht="20.100000000000001" customHeight="1">
      <c r="A53" s="84" t="s">
        <v>137</v>
      </c>
      <c r="B53" s="85" t="s">
        <v>129</v>
      </c>
      <c r="C53" s="85" t="s">
        <v>134</v>
      </c>
      <c r="D53" s="85" t="s">
        <v>104</v>
      </c>
      <c r="E53" s="87">
        <v>4.1900000000000004</v>
      </c>
      <c r="F53" s="87">
        <v>4.1900000000000004</v>
      </c>
      <c r="G53" s="87">
        <v>4.1900000000000004</v>
      </c>
      <c r="H53" s="87">
        <v>4.1900000000000004</v>
      </c>
      <c r="I53" s="87">
        <v>0</v>
      </c>
      <c r="J53" s="87">
        <v>0</v>
      </c>
    </row>
    <row r="54" spans="1:10" ht="20.100000000000001" customHeight="1">
      <c r="A54" s="84" t="s">
        <v>137</v>
      </c>
      <c r="B54" s="85" t="s">
        <v>129</v>
      </c>
      <c r="C54" s="85" t="s">
        <v>134</v>
      </c>
      <c r="D54" s="85" t="s">
        <v>97</v>
      </c>
      <c r="E54" s="87">
        <v>6.37</v>
      </c>
      <c r="F54" s="87">
        <v>6.37</v>
      </c>
      <c r="G54" s="87">
        <v>6.37</v>
      </c>
      <c r="H54" s="87">
        <v>0</v>
      </c>
      <c r="I54" s="87">
        <v>6.37</v>
      </c>
      <c r="J54" s="87">
        <v>0</v>
      </c>
    </row>
    <row r="55" spans="1:10" ht="20.100000000000001" customHeight="1">
      <c r="A55" s="84" t="s">
        <v>137</v>
      </c>
      <c r="B55" s="85" t="s">
        <v>129</v>
      </c>
      <c r="C55" s="85" t="s">
        <v>134</v>
      </c>
      <c r="D55" s="85" t="s">
        <v>91</v>
      </c>
      <c r="E55" s="87">
        <v>4.32</v>
      </c>
      <c r="F55" s="87">
        <v>4.32</v>
      </c>
      <c r="G55" s="87">
        <v>4.32</v>
      </c>
      <c r="H55" s="87">
        <v>4.32</v>
      </c>
      <c r="I55" s="87">
        <v>0</v>
      </c>
      <c r="J55" s="87">
        <v>0</v>
      </c>
    </row>
    <row r="56" spans="1:10" ht="20.100000000000001" customHeight="1">
      <c r="A56" s="84" t="s">
        <v>137</v>
      </c>
      <c r="B56" s="85" t="s">
        <v>129</v>
      </c>
      <c r="C56" s="85" t="s">
        <v>134</v>
      </c>
      <c r="D56" s="85" t="s">
        <v>95</v>
      </c>
      <c r="E56" s="87">
        <v>0.68</v>
      </c>
      <c r="F56" s="87">
        <v>0.68</v>
      </c>
      <c r="G56" s="87">
        <v>0.68</v>
      </c>
      <c r="H56" s="87">
        <v>0.68</v>
      </c>
      <c r="I56" s="87">
        <v>0</v>
      </c>
      <c r="J56" s="87">
        <v>0</v>
      </c>
    </row>
    <row r="57" spans="1:10" ht="20.100000000000001" customHeight="1">
      <c r="A57" s="84" t="s">
        <v>137</v>
      </c>
      <c r="B57" s="85" t="s">
        <v>129</v>
      </c>
      <c r="C57" s="85" t="s">
        <v>134</v>
      </c>
      <c r="D57" s="85" t="s">
        <v>60</v>
      </c>
      <c r="E57" s="87">
        <v>0.5</v>
      </c>
      <c r="F57" s="87">
        <v>0.5</v>
      </c>
      <c r="G57" s="87">
        <v>0.5</v>
      </c>
      <c r="H57" s="87">
        <v>0.5</v>
      </c>
      <c r="I57" s="87">
        <v>0</v>
      </c>
      <c r="J57" s="87">
        <v>0</v>
      </c>
    </row>
    <row r="58" spans="1:10" ht="20.100000000000001" customHeight="1">
      <c r="A58" s="84" t="s">
        <v>137</v>
      </c>
      <c r="B58" s="85" t="s">
        <v>129</v>
      </c>
      <c r="C58" s="85" t="s">
        <v>134</v>
      </c>
      <c r="D58" s="85" t="s">
        <v>89</v>
      </c>
      <c r="E58" s="87">
        <v>1.42</v>
      </c>
      <c r="F58" s="87">
        <v>1.42</v>
      </c>
      <c r="G58" s="87">
        <v>1.42</v>
      </c>
      <c r="H58" s="87">
        <v>1.42</v>
      </c>
      <c r="I58" s="87">
        <v>0</v>
      </c>
      <c r="J58" s="87">
        <v>0</v>
      </c>
    </row>
    <row r="59" spans="1:10" ht="20.100000000000001" customHeight="1">
      <c r="A59" s="84" t="s">
        <v>137</v>
      </c>
      <c r="B59" s="85" t="s">
        <v>129</v>
      </c>
      <c r="C59" s="85" t="s">
        <v>134</v>
      </c>
      <c r="D59" s="85" t="s">
        <v>93</v>
      </c>
      <c r="E59" s="87">
        <v>1.57</v>
      </c>
      <c r="F59" s="87">
        <v>1.57</v>
      </c>
      <c r="G59" s="87">
        <v>1.57</v>
      </c>
      <c r="H59" s="87">
        <v>1.57</v>
      </c>
      <c r="I59" s="87">
        <v>0</v>
      </c>
      <c r="J59" s="87">
        <v>0</v>
      </c>
    </row>
    <row r="60" spans="1:10" ht="20.100000000000001" customHeight="1">
      <c r="A60" s="84" t="s">
        <v>137</v>
      </c>
      <c r="B60" s="85" t="s">
        <v>129</v>
      </c>
      <c r="C60" s="85" t="s">
        <v>134</v>
      </c>
      <c r="D60" s="85" t="s">
        <v>96</v>
      </c>
      <c r="E60" s="87">
        <v>0.34</v>
      </c>
      <c r="F60" s="87">
        <v>0.34</v>
      </c>
      <c r="G60" s="87">
        <v>0.34</v>
      </c>
      <c r="H60" s="87">
        <v>0.34</v>
      </c>
      <c r="I60" s="87">
        <v>0</v>
      </c>
      <c r="J60" s="87">
        <v>0</v>
      </c>
    </row>
    <row r="61" spans="1:10" ht="20.100000000000001" customHeight="1">
      <c r="A61" s="84" t="s">
        <v>137</v>
      </c>
      <c r="B61" s="85" t="s">
        <v>129</v>
      </c>
      <c r="C61" s="85" t="s">
        <v>134</v>
      </c>
      <c r="D61" s="85" t="s">
        <v>103</v>
      </c>
      <c r="E61" s="87">
        <v>11.02</v>
      </c>
      <c r="F61" s="87">
        <v>11.02</v>
      </c>
      <c r="G61" s="87">
        <v>11.02</v>
      </c>
      <c r="H61" s="87">
        <v>11.02</v>
      </c>
      <c r="I61" s="87">
        <v>0</v>
      </c>
      <c r="J61" s="87">
        <v>0</v>
      </c>
    </row>
    <row r="62" spans="1:10" ht="20.100000000000001" customHeight="1">
      <c r="A62" s="84" t="s">
        <v>137</v>
      </c>
      <c r="B62" s="85" t="s">
        <v>129</v>
      </c>
      <c r="C62" s="85" t="s">
        <v>134</v>
      </c>
      <c r="D62" s="85" t="s">
        <v>105</v>
      </c>
      <c r="E62" s="87">
        <v>1.8</v>
      </c>
      <c r="F62" s="87">
        <v>1.8</v>
      </c>
      <c r="G62" s="87">
        <v>1.8</v>
      </c>
      <c r="H62" s="87">
        <v>1.8</v>
      </c>
      <c r="I62" s="87">
        <v>0</v>
      </c>
      <c r="J62" s="87">
        <v>0</v>
      </c>
    </row>
    <row r="63" spans="1:10" ht="20.100000000000001" customHeight="1">
      <c r="A63" s="84"/>
      <c r="B63" s="85"/>
      <c r="C63" s="85" t="s">
        <v>107</v>
      </c>
      <c r="D63" s="85" t="s">
        <v>106</v>
      </c>
      <c r="E63" s="87">
        <f t="shared" ref="E63:J63" si="17">SUM(E64:E65)</f>
        <v>306</v>
      </c>
      <c r="F63" s="87">
        <f t="shared" si="17"/>
        <v>306</v>
      </c>
      <c r="G63" s="87">
        <f t="shared" si="17"/>
        <v>0</v>
      </c>
      <c r="H63" s="87">
        <f t="shared" si="17"/>
        <v>0</v>
      </c>
      <c r="I63" s="87">
        <f t="shared" si="17"/>
        <v>0</v>
      </c>
      <c r="J63" s="87">
        <f t="shared" si="17"/>
        <v>306</v>
      </c>
    </row>
    <row r="64" spans="1:10" ht="20.100000000000001" customHeight="1">
      <c r="A64" s="84" t="s">
        <v>137</v>
      </c>
      <c r="B64" s="85" t="s">
        <v>129</v>
      </c>
      <c r="C64" s="85" t="s">
        <v>138</v>
      </c>
      <c r="D64" s="85" t="s">
        <v>108</v>
      </c>
      <c r="E64" s="87">
        <v>6</v>
      </c>
      <c r="F64" s="87">
        <v>6</v>
      </c>
      <c r="G64" s="87">
        <v>0</v>
      </c>
      <c r="H64" s="87">
        <v>0</v>
      </c>
      <c r="I64" s="87">
        <v>0</v>
      </c>
      <c r="J64" s="87">
        <v>6</v>
      </c>
    </row>
    <row r="65" spans="1:10" ht="20.100000000000001" customHeight="1">
      <c r="A65" s="84" t="s">
        <v>137</v>
      </c>
      <c r="B65" s="85" t="s">
        <v>129</v>
      </c>
      <c r="C65" s="85" t="s">
        <v>138</v>
      </c>
      <c r="D65" s="85" t="s">
        <v>109</v>
      </c>
      <c r="E65" s="87">
        <v>300</v>
      </c>
      <c r="F65" s="87">
        <v>300</v>
      </c>
      <c r="G65" s="87">
        <v>0</v>
      </c>
      <c r="H65" s="87">
        <v>0</v>
      </c>
      <c r="I65" s="87">
        <v>0</v>
      </c>
      <c r="J65" s="87">
        <v>300</v>
      </c>
    </row>
    <row r="66" spans="1:10" ht="20.100000000000001" customHeight="1">
      <c r="A66" s="84"/>
      <c r="B66" s="85" t="s">
        <v>72</v>
      </c>
      <c r="C66" s="85"/>
      <c r="D66" s="85" t="s">
        <v>110</v>
      </c>
      <c r="E66" s="87">
        <f t="shared" ref="E66:J67" si="18">E67</f>
        <v>12100</v>
      </c>
      <c r="F66" s="87">
        <f t="shared" si="18"/>
        <v>12100</v>
      </c>
      <c r="G66" s="87">
        <f t="shared" si="18"/>
        <v>0</v>
      </c>
      <c r="H66" s="87">
        <f t="shared" si="18"/>
        <v>0</v>
      </c>
      <c r="I66" s="87">
        <f t="shared" si="18"/>
        <v>0</v>
      </c>
      <c r="J66" s="87">
        <f t="shared" si="18"/>
        <v>12100</v>
      </c>
    </row>
    <row r="67" spans="1:10" ht="20.100000000000001" customHeight="1">
      <c r="A67" s="84"/>
      <c r="B67" s="85"/>
      <c r="C67" s="85" t="s">
        <v>112</v>
      </c>
      <c r="D67" s="85" t="s">
        <v>111</v>
      </c>
      <c r="E67" s="87">
        <f t="shared" si="18"/>
        <v>12100</v>
      </c>
      <c r="F67" s="87">
        <f t="shared" si="18"/>
        <v>12100</v>
      </c>
      <c r="G67" s="87">
        <f t="shared" si="18"/>
        <v>0</v>
      </c>
      <c r="H67" s="87">
        <f t="shared" si="18"/>
        <v>0</v>
      </c>
      <c r="I67" s="87">
        <f t="shared" si="18"/>
        <v>0</v>
      </c>
      <c r="J67" s="87">
        <f t="shared" si="18"/>
        <v>12100</v>
      </c>
    </row>
    <row r="68" spans="1:10" ht="20.100000000000001" customHeight="1">
      <c r="A68" s="84" t="s">
        <v>137</v>
      </c>
      <c r="B68" s="85" t="s">
        <v>133</v>
      </c>
      <c r="C68" s="85" t="s">
        <v>139</v>
      </c>
      <c r="D68" s="85" t="s">
        <v>113</v>
      </c>
      <c r="E68" s="87">
        <v>12100</v>
      </c>
      <c r="F68" s="87">
        <v>12100</v>
      </c>
      <c r="G68" s="87">
        <v>0</v>
      </c>
      <c r="H68" s="87">
        <v>0</v>
      </c>
      <c r="I68" s="87">
        <v>0</v>
      </c>
      <c r="J68" s="87">
        <v>12100</v>
      </c>
    </row>
    <row r="69" spans="1:10" ht="20.100000000000001" customHeight="1">
      <c r="A69" s="84" t="s">
        <v>117</v>
      </c>
      <c r="B69" s="85"/>
      <c r="C69" s="85"/>
      <c r="D69" s="85" t="s">
        <v>114</v>
      </c>
      <c r="E69" s="87">
        <f t="shared" ref="E69:J70" si="19">E70</f>
        <v>4.5999999999999996</v>
      </c>
      <c r="F69" s="87">
        <f t="shared" si="19"/>
        <v>4.5999999999999996</v>
      </c>
      <c r="G69" s="87">
        <f t="shared" si="19"/>
        <v>4.5999999999999996</v>
      </c>
      <c r="H69" s="87">
        <f t="shared" si="19"/>
        <v>4.5999999999999996</v>
      </c>
      <c r="I69" s="87">
        <f t="shared" si="19"/>
        <v>0</v>
      </c>
      <c r="J69" s="87">
        <f t="shared" si="19"/>
        <v>0</v>
      </c>
    </row>
    <row r="70" spans="1:10" ht="20.100000000000001" customHeight="1">
      <c r="A70" s="84"/>
      <c r="B70" s="85" t="s">
        <v>72</v>
      </c>
      <c r="C70" s="85"/>
      <c r="D70" s="85" t="s">
        <v>115</v>
      </c>
      <c r="E70" s="87">
        <f t="shared" si="19"/>
        <v>4.5999999999999996</v>
      </c>
      <c r="F70" s="87">
        <f t="shared" si="19"/>
        <v>4.5999999999999996</v>
      </c>
      <c r="G70" s="87">
        <f t="shared" si="19"/>
        <v>4.5999999999999996</v>
      </c>
      <c r="H70" s="87">
        <f t="shared" si="19"/>
        <v>4.5999999999999996</v>
      </c>
      <c r="I70" s="87">
        <f t="shared" si="19"/>
        <v>0</v>
      </c>
      <c r="J70" s="87">
        <f t="shared" si="19"/>
        <v>0</v>
      </c>
    </row>
    <row r="71" spans="1:10" ht="20.100000000000001" customHeight="1">
      <c r="A71" s="84"/>
      <c r="B71" s="85"/>
      <c r="C71" s="85" t="s">
        <v>59</v>
      </c>
      <c r="D71" s="85" t="s">
        <v>116</v>
      </c>
      <c r="E71" s="87">
        <f t="shared" ref="E71:J71" si="20">SUM(E72:E73)</f>
        <v>4.5999999999999996</v>
      </c>
      <c r="F71" s="87">
        <f t="shared" si="20"/>
        <v>4.5999999999999996</v>
      </c>
      <c r="G71" s="87">
        <f t="shared" si="20"/>
        <v>4.5999999999999996</v>
      </c>
      <c r="H71" s="87">
        <f t="shared" si="20"/>
        <v>4.5999999999999996</v>
      </c>
      <c r="I71" s="87">
        <f t="shared" si="20"/>
        <v>0</v>
      </c>
      <c r="J71" s="87">
        <f t="shared" si="20"/>
        <v>0</v>
      </c>
    </row>
    <row r="72" spans="1:10" ht="20.100000000000001" customHeight="1">
      <c r="A72" s="84" t="s">
        <v>140</v>
      </c>
      <c r="B72" s="85" t="s">
        <v>133</v>
      </c>
      <c r="C72" s="85" t="s">
        <v>129</v>
      </c>
      <c r="D72" s="85" t="s">
        <v>118</v>
      </c>
      <c r="E72" s="87">
        <v>2.56</v>
      </c>
      <c r="F72" s="87">
        <v>2.56</v>
      </c>
      <c r="G72" s="87">
        <v>2.56</v>
      </c>
      <c r="H72" s="87">
        <v>2.56</v>
      </c>
      <c r="I72" s="87">
        <v>0</v>
      </c>
      <c r="J72" s="87">
        <v>0</v>
      </c>
    </row>
    <row r="73" spans="1:10" ht="20.100000000000001" customHeight="1">
      <c r="A73" s="84" t="s">
        <v>140</v>
      </c>
      <c r="B73" s="85" t="s">
        <v>133</v>
      </c>
      <c r="C73" s="85" t="s">
        <v>129</v>
      </c>
      <c r="D73" s="85" t="s">
        <v>118</v>
      </c>
      <c r="E73" s="87">
        <v>2.04</v>
      </c>
      <c r="F73" s="87">
        <v>2.04</v>
      </c>
      <c r="G73" s="87">
        <v>2.04</v>
      </c>
      <c r="H73" s="87">
        <v>2.04</v>
      </c>
      <c r="I73" s="87">
        <v>0</v>
      </c>
      <c r="J73" s="87">
        <v>0</v>
      </c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141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12750.3</v>
      </c>
      <c r="C4" s="99" t="s">
        <v>7</v>
      </c>
      <c r="D4" s="100">
        <v>85.61</v>
      </c>
    </row>
    <row r="5" spans="1:10" s="89" customFormat="1" ht="23.25" customHeight="1">
      <c r="A5" s="97" t="s">
        <v>8</v>
      </c>
      <c r="B5" s="101">
        <v>12750.3</v>
      </c>
      <c r="C5" s="99" t="s">
        <v>9</v>
      </c>
      <c r="D5" s="100">
        <v>75.510000000000005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10.1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12664.69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12750.3</v>
      </c>
      <c r="C15" s="121" t="s">
        <v>19</v>
      </c>
      <c r="D15" s="100">
        <v>12750.3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143</v>
      </c>
      <c r="D18" s="124">
        <v>0</v>
      </c>
    </row>
    <row r="19" spans="1:10" s="89" customFormat="1" ht="20.100000000000001" customHeight="1">
      <c r="A19" s="126" t="s">
        <v>24</v>
      </c>
      <c r="B19" s="106">
        <v>12750.3</v>
      </c>
      <c r="C19" s="127" t="s">
        <v>25</v>
      </c>
      <c r="D19" s="128">
        <v>12750.3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144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120</v>
      </c>
      <c r="B3" s="157"/>
      <c r="C3" s="158"/>
      <c r="D3" s="163" t="s">
        <v>121</v>
      </c>
      <c r="E3" s="166" t="s">
        <v>29</v>
      </c>
      <c r="F3" s="159" t="s">
        <v>122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123</v>
      </c>
      <c r="G4" s="160"/>
      <c r="H4" s="160"/>
      <c r="I4" s="82" t="s">
        <v>124</v>
      </c>
    </row>
    <row r="5" spans="1:9" s="77" customFormat="1" ht="37.5" customHeight="1">
      <c r="A5" s="161"/>
      <c r="B5" s="162"/>
      <c r="C5" s="162"/>
      <c r="D5" s="165"/>
      <c r="E5" s="166"/>
      <c r="F5" s="79" t="s">
        <v>125</v>
      </c>
      <c r="G5" s="79" t="s">
        <v>126</v>
      </c>
      <c r="H5" s="79" t="s">
        <v>127</v>
      </c>
      <c r="I5" s="79" t="s">
        <v>125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E8+E12+E23+E29+E65</f>
        <v>12750.3</v>
      </c>
      <c r="F7" s="87">
        <f>F8+F12+F23+F29+F65</f>
        <v>85.61</v>
      </c>
      <c r="G7" s="87">
        <f>G8+G12+G23+G29+G65</f>
        <v>75.510000000000005</v>
      </c>
      <c r="H7" s="87">
        <f>H8+H12+H23+H29+H65</f>
        <v>10.1</v>
      </c>
      <c r="I7" s="87">
        <f>I8+I12+I23+I29+I65</f>
        <v>12664.69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10" si="0">E9</f>
        <v>0.59</v>
      </c>
      <c r="F8" s="87">
        <f t="shared" si="0"/>
        <v>0.59</v>
      </c>
      <c r="G8" s="87">
        <f t="shared" si="0"/>
        <v>0.59</v>
      </c>
      <c r="H8" s="87">
        <f t="shared" si="0"/>
        <v>0</v>
      </c>
      <c r="I8" s="87">
        <f t="shared" si="0"/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0.59</v>
      </c>
      <c r="F9" s="87">
        <f t="shared" si="0"/>
        <v>0.59</v>
      </c>
      <c r="G9" s="87">
        <f t="shared" si="0"/>
        <v>0.59</v>
      </c>
      <c r="H9" s="87">
        <f t="shared" si="0"/>
        <v>0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59</v>
      </c>
      <c r="D10" s="86" t="s">
        <v>57</v>
      </c>
      <c r="E10" s="87">
        <f t="shared" si="0"/>
        <v>0.59</v>
      </c>
      <c r="F10" s="87">
        <f t="shared" si="0"/>
        <v>0.59</v>
      </c>
      <c r="G10" s="87">
        <f t="shared" si="0"/>
        <v>0.59</v>
      </c>
      <c r="H10" s="87">
        <f t="shared" si="0"/>
        <v>0</v>
      </c>
      <c r="I10" s="87">
        <f t="shared" si="0"/>
        <v>0</v>
      </c>
    </row>
    <row r="11" spans="1:9" s="36" customFormat="1" ht="20.100000000000001" customHeight="1">
      <c r="A11" s="84" t="s">
        <v>128</v>
      </c>
      <c r="B11" s="85" t="s">
        <v>129</v>
      </c>
      <c r="C11" s="85" t="s">
        <v>129</v>
      </c>
      <c r="D11" s="86" t="s">
        <v>60</v>
      </c>
      <c r="E11" s="87">
        <v>0.59</v>
      </c>
      <c r="F11" s="87">
        <v>0.59</v>
      </c>
      <c r="G11" s="87">
        <v>0.59</v>
      </c>
      <c r="H11" s="87">
        <v>0</v>
      </c>
      <c r="I11" s="87">
        <v>0</v>
      </c>
    </row>
    <row r="12" spans="1:9" s="36" customFormat="1" ht="20.100000000000001" customHeight="1">
      <c r="A12" s="84" t="s">
        <v>64</v>
      </c>
      <c r="B12" s="85"/>
      <c r="C12" s="85"/>
      <c r="D12" s="86" t="s">
        <v>61</v>
      </c>
      <c r="E12" s="87">
        <f>E13+E16</f>
        <v>8.41</v>
      </c>
      <c r="F12" s="87">
        <f>F13+F16</f>
        <v>8.41</v>
      </c>
      <c r="G12" s="87">
        <f>G13+G16</f>
        <v>8.41</v>
      </c>
      <c r="H12" s="87">
        <f>H13+H16</f>
        <v>0</v>
      </c>
      <c r="I12" s="87">
        <f>I13+I16</f>
        <v>0</v>
      </c>
    </row>
    <row r="13" spans="1:9" s="36" customFormat="1" ht="20.100000000000001" customHeight="1">
      <c r="A13" s="84"/>
      <c r="B13" s="85" t="s">
        <v>65</v>
      </c>
      <c r="C13" s="85"/>
      <c r="D13" s="86" t="s">
        <v>62</v>
      </c>
      <c r="E13" s="87">
        <f t="shared" ref="E13:I14" si="1">E14</f>
        <v>7.67</v>
      </c>
      <c r="F13" s="87">
        <f t="shared" si="1"/>
        <v>7.67</v>
      </c>
      <c r="G13" s="87">
        <f t="shared" si="1"/>
        <v>7.67</v>
      </c>
      <c r="H13" s="87">
        <f t="shared" si="1"/>
        <v>0</v>
      </c>
      <c r="I13" s="87">
        <f t="shared" si="1"/>
        <v>0</v>
      </c>
    </row>
    <row r="14" spans="1:9" s="36" customFormat="1" ht="20.100000000000001" customHeight="1">
      <c r="A14" s="84"/>
      <c r="B14" s="85"/>
      <c r="C14" s="85" t="s">
        <v>65</v>
      </c>
      <c r="D14" s="86" t="s">
        <v>63</v>
      </c>
      <c r="E14" s="87">
        <f t="shared" si="1"/>
        <v>7.67</v>
      </c>
      <c r="F14" s="87">
        <f t="shared" si="1"/>
        <v>7.67</v>
      </c>
      <c r="G14" s="87">
        <f t="shared" si="1"/>
        <v>7.67</v>
      </c>
      <c r="H14" s="87">
        <f t="shared" si="1"/>
        <v>0</v>
      </c>
      <c r="I14" s="87">
        <f t="shared" si="1"/>
        <v>0</v>
      </c>
    </row>
    <row r="15" spans="1:9" s="36" customFormat="1" ht="20.100000000000001" customHeight="1">
      <c r="A15" s="84" t="s">
        <v>130</v>
      </c>
      <c r="B15" s="85" t="s">
        <v>131</v>
      </c>
      <c r="C15" s="85" t="s">
        <v>131</v>
      </c>
      <c r="D15" s="86" t="s">
        <v>66</v>
      </c>
      <c r="E15" s="87">
        <v>7.67</v>
      </c>
      <c r="F15" s="87">
        <v>7.67</v>
      </c>
      <c r="G15" s="87">
        <v>7.67</v>
      </c>
      <c r="H15" s="87">
        <v>0</v>
      </c>
      <c r="I15" s="87">
        <v>0</v>
      </c>
    </row>
    <row r="16" spans="1:9" s="36" customFormat="1" ht="20.100000000000001" customHeight="1">
      <c r="A16" s="84"/>
      <c r="B16" s="85" t="s">
        <v>69</v>
      </c>
      <c r="C16" s="85"/>
      <c r="D16" s="86" t="s">
        <v>67</v>
      </c>
      <c r="E16" s="87">
        <f>E17+E19+E21</f>
        <v>0.74</v>
      </c>
      <c r="F16" s="87">
        <f>F17+F19+F21</f>
        <v>0.74</v>
      </c>
      <c r="G16" s="87">
        <f>G17+G19+G21</f>
        <v>0.74</v>
      </c>
      <c r="H16" s="87">
        <f>H17+H19+H21</f>
        <v>0</v>
      </c>
      <c r="I16" s="87">
        <f>I17+I19+I21</f>
        <v>0</v>
      </c>
    </row>
    <row r="17" spans="1:9" s="36" customFormat="1" ht="20.100000000000001" customHeight="1">
      <c r="A17" s="84"/>
      <c r="B17" s="85"/>
      <c r="C17" s="85" t="s">
        <v>59</v>
      </c>
      <c r="D17" s="86" t="s">
        <v>68</v>
      </c>
      <c r="E17" s="87">
        <f>E18</f>
        <v>0.27</v>
      </c>
      <c r="F17" s="87">
        <f>F18</f>
        <v>0.27</v>
      </c>
      <c r="G17" s="87">
        <f>G18</f>
        <v>0.27</v>
      </c>
      <c r="H17" s="87">
        <f>H18</f>
        <v>0</v>
      </c>
      <c r="I17" s="87">
        <f>I18</f>
        <v>0</v>
      </c>
    </row>
    <row r="18" spans="1:9" s="36" customFormat="1" ht="20.100000000000001" customHeight="1">
      <c r="A18" s="84" t="s">
        <v>130</v>
      </c>
      <c r="B18" s="85" t="s">
        <v>132</v>
      </c>
      <c r="C18" s="85" t="s">
        <v>129</v>
      </c>
      <c r="D18" s="86" t="s">
        <v>70</v>
      </c>
      <c r="E18" s="87">
        <v>0.27</v>
      </c>
      <c r="F18" s="87">
        <v>0.27</v>
      </c>
      <c r="G18" s="87">
        <v>0.27</v>
      </c>
      <c r="H18" s="87">
        <v>0</v>
      </c>
      <c r="I18" s="87">
        <v>0</v>
      </c>
    </row>
    <row r="19" spans="1:9" s="36" customFormat="1" ht="20.100000000000001" customHeight="1">
      <c r="A19" s="84"/>
      <c r="B19" s="85"/>
      <c r="C19" s="85" t="s">
        <v>72</v>
      </c>
      <c r="D19" s="86" t="s">
        <v>71</v>
      </c>
      <c r="E19" s="87">
        <f>E20</f>
        <v>0.27</v>
      </c>
      <c r="F19" s="87">
        <f>F20</f>
        <v>0.27</v>
      </c>
      <c r="G19" s="87">
        <f>G20</f>
        <v>0.27</v>
      </c>
      <c r="H19" s="87">
        <f>H20</f>
        <v>0</v>
      </c>
      <c r="I19" s="87">
        <f>I20</f>
        <v>0</v>
      </c>
    </row>
    <row r="20" spans="1:9" s="36" customFormat="1" ht="20.100000000000001" customHeight="1">
      <c r="A20" s="84" t="s">
        <v>130</v>
      </c>
      <c r="B20" s="85" t="s">
        <v>132</v>
      </c>
      <c r="C20" s="85" t="s">
        <v>133</v>
      </c>
      <c r="D20" s="86" t="s">
        <v>73</v>
      </c>
      <c r="E20" s="87">
        <v>0.27</v>
      </c>
      <c r="F20" s="87">
        <v>0.27</v>
      </c>
      <c r="G20" s="87">
        <v>0.27</v>
      </c>
      <c r="H20" s="87">
        <v>0</v>
      </c>
      <c r="I20" s="87">
        <v>0</v>
      </c>
    </row>
    <row r="21" spans="1:9" s="36" customFormat="1" ht="20.100000000000001" customHeight="1">
      <c r="A21" s="84"/>
      <c r="B21" s="85"/>
      <c r="C21" s="85" t="s">
        <v>75</v>
      </c>
      <c r="D21" s="86" t="s">
        <v>74</v>
      </c>
      <c r="E21" s="87">
        <f>E22</f>
        <v>0.2</v>
      </c>
      <c r="F21" s="87">
        <f>F22</f>
        <v>0.2</v>
      </c>
      <c r="G21" s="87">
        <f>G22</f>
        <v>0.2</v>
      </c>
      <c r="H21" s="87">
        <f>H22</f>
        <v>0</v>
      </c>
      <c r="I21" s="87">
        <f>I22</f>
        <v>0</v>
      </c>
    </row>
    <row r="22" spans="1:9" s="36" customFormat="1" ht="20.100000000000001" customHeight="1">
      <c r="A22" s="84" t="s">
        <v>130</v>
      </c>
      <c r="B22" s="85" t="s">
        <v>132</v>
      </c>
      <c r="C22" s="85" t="s">
        <v>134</v>
      </c>
      <c r="D22" s="86" t="s">
        <v>76</v>
      </c>
      <c r="E22" s="87">
        <v>0.2</v>
      </c>
      <c r="F22" s="87">
        <v>0.2</v>
      </c>
      <c r="G22" s="87">
        <v>0.2</v>
      </c>
      <c r="H22" s="87">
        <v>0</v>
      </c>
      <c r="I22" s="87">
        <v>0</v>
      </c>
    </row>
    <row r="23" spans="1:9" s="36" customFormat="1" ht="20.100000000000001" customHeight="1">
      <c r="A23" s="84" t="s">
        <v>80</v>
      </c>
      <c r="B23" s="85"/>
      <c r="C23" s="85"/>
      <c r="D23" s="86" t="s">
        <v>77</v>
      </c>
      <c r="E23" s="87">
        <f>E24</f>
        <v>2.69</v>
      </c>
      <c r="F23" s="87">
        <f>F24</f>
        <v>2.69</v>
      </c>
      <c r="G23" s="87">
        <f>G24</f>
        <v>2.69</v>
      </c>
      <c r="H23" s="87">
        <f>H24</f>
        <v>0</v>
      </c>
      <c r="I23" s="87">
        <f>I24</f>
        <v>0</v>
      </c>
    </row>
    <row r="24" spans="1:9" s="36" customFormat="1" ht="20.100000000000001" customHeight="1">
      <c r="A24" s="84"/>
      <c r="B24" s="85" t="s">
        <v>81</v>
      </c>
      <c r="C24" s="85"/>
      <c r="D24" s="86" t="s">
        <v>78</v>
      </c>
      <c r="E24" s="87">
        <f>E25+E27</f>
        <v>2.69</v>
      </c>
      <c r="F24" s="87">
        <f>F25+F27</f>
        <v>2.69</v>
      </c>
      <c r="G24" s="87">
        <f>G25+G27</f>
        <v>2.69</v>
      </c>
      <c r="H24" s="87">
        <f>H25+H27</f>
        <v>0</v>
      </c>
      <c r="I24" s="87">
        <f>I25+I27</f>
        <v>0</v>
      </c>
    </row>
    <row r="25" spans="1:9" s="36" customFormat="1" ht="20.100000000000001" customHeight="1">
      <c r="A25" s="84"/>
      <c r="B25" s="85"/>
      <c r="C25" s="85" t="s">
        <v>59</v>
      </c>
      <c r="D25" s="86" t="s">
        <v>79</v>
      </c>
      <c r="E25" s="87">
        <f>E26</f>
        <v>1.5</v>
      </c>
      <c r="F25" s="87">
        <f>F26</f>
        <v>1.5</v>
      </c>
      <c r="G25" s="87">
        <f>G26</f>
        <v>1.5</v>
      </c>
      <c r="H25" s="87">
        <f>H26</f>
        <v>0</v>
      </c>
      <c r="I25" s="87">
        <f>I26</f>
        <v>0</v>
      </c>
    </row>
    <row r="26" spans="1:9" s="36" customFormat="1" ht="20.100000000000001" customHeight="1">
      <c r="A26" s="84" t="s">
        <v>135</v>
      </c>
      <c r="B26" s="85" t="s">
        <v>136</v>
      </c>
      <c r="C26" s="85" t="s">
        <v>129</v>
      </c>
      <c r="D26" s="86" t="s">
        <v>82</v>
      </c>
      <c r="E26" s="87">
        <v>1.5</v>
      </c>
      <c r="F26" s="87">
        <v>1.5</v>
      </c>
      <c r="G26" s="87">
        <v>1.5</v>
      </c>
      <c r="H26" s="87">
        <v>0</v>
      </c>
      <c r="I26" s="87">
        <v>0</v>
      </c>
    </row>
    <row r="27" spans="1:9" s="36" customFormat="1" ht="20.100000000000001" customHeight="1">
      <c r="A27" s="84"/>
      <c r="B27" s="85"/>
      <c r="C27" s="85" t="s">
        <v>72</v>
      </c>
      <c r="D27" s="86" t="s">
        <v>83</v>
      </c>
      <c r="E27" s="87">
        <f>E28</f>
        <v>1.19</v>
      </c>
      <c r="F27" s="87">
        <f>F28</f>
        <v>1.19</v>
      </c>
      <c r="G27" s="87">
        <f>G28</f>
        <v>1.19</v>
      </c>
      <c r="H27" s="87">
        <f>H28</f>
        <v>0</v>
      </c>
      <c r="I27" s="87">
        <f>I28</f>
        <v>0</v>
      </c>
    </row>
    <row r="28" spans="1:9" s="36" customFormat="1" ht="20.100000000000001" customHeight="1">
      <c r="A28" s="84" t="s">
        <v>135</v>
      </c>
      <c r="B28" s="85" t="s">
        <v>136</v>
      </c>
      <c r="C28" s="85" t="s">
        <v>133</v>
      </c>
      <c r="D28" s="86" t="s">
        <v>82</v>
      </c>
      <c r="E28" s="87">
        <v>1.19</v>
      </c>
      <c r="F28" s="87">
        <v>1.19</v>
      </c>
      <c r="G28" s="87">
        <v>1.19</v>
      </c>
      <c r="H28" s="87">
        <v>0</v>
      </c>
      <c r="I28" s="87">
        <v>0</v>
      </c>
    </row>
    <row r="29" spans="1:9" s="36" customFormat="1" ht="20.100000000000001" customHeight="1">
      <c r="A29" s="84" t="s">
        <v>87</v>
      </c>
      <c r="B29" s="85"/>
      <c r="C29" s="85"/>
      <c r="D29" s="86" t="s">
        <v>84</v>
      </c>
      <c r="E29" s="87">
        <f>E30+E62</f>
        <v>12734.01</v>
      </c>
      <c r="F29" s="87">
        <f>F30+F62</f>
        <v>69.319999999999993</v>
      </c>
      <c r="G29" s="87">
        <f>G30+G62</f>
        <v>59.22</v>
      </c>
      <c r="H29" s="87">
        <f>H30+H62</f>
        <v>10.1</v>
      </c>
      <c r="I29" s="87">
        <f>I30+I62</f>
        <v>12664.69</v>
      </c>
    </row>
    <row r="30" spans="1:9" s="36" customFormat="1" ht="20.100000000000001" customHeight="1">
      <c r="A30" s="84"/>
      <c r="B30" s="85" t="s">
        <v>59</v>
      </c>
      <c r="C30" s="85"/>
      <c r="D30" s="86" t="s">
        <v>85</v>
      </c>
      <c r="E30" s="87">
        <f>E31+E46+E59</f>
        <v>634.01</v>
      </c>
      <c r="F30" s="87">
        <f>F31+F46+F59</f>
        <v>69.319999999999993</v>
      </c>
      <c r="G30" s="87">
        <f>G31+G46+G59</f>
        <v>59.22</v>
      </c>
      <c r="H30" s="87">
        <f>H31+H46+H59</f>
        <v>10.1</v>
      </c>
      <c r="I30" s="87">
        <f>I31+I46+I59</f>
        <v>564.69000000000005</v>
      </c>
    </row>
    <row r="31" spans="1:9" s="36" customFormat="1" ht="20.100000000000001" customHeight="1">
      <c r="A31" s="84"/>
      <c r="B31" s="85"/>
      <c r="C31" s="85" t="s">
        <v>59</v>
      </c>
      <c r="D31" s="86" t="s">
        <v>86</v>
      </c>
      <c r="E31" s="87">
        <f>SUM(E32:E45)</f>
        <v>293.56</v>
      </c>
      <c r="F31" s="87">
        <f>SUM(F32:F45)</f>
        <v>34.869999999999997</v>
      </c>
      <c r="G31" s="87">
        <f>SUM(G32:G45)</f>
        <v>31.14</v>
      </c>
      <c r="H31" s="87">
        <f>SUM(H32:H45)</f>
        <v>3.73</v>
      </c>
      <c r="I31" s="87">
        <f>SUM(I32:I45)</f>
        <v>258.69</v>
      </c>
    </row>
    <row r="32" spans="1:9" ht="20.100000000000001" customHeight="1">
      <c r="A32" s="84" t="s">
        <v>137</v>
      </c>
      <c r="B32" s="85" t="s">
        <v>129</v>
      </c>
      <c r="C32" s="85" t="s">
        <v>129</v>
      </c>
      <c r="D32" s="86" t="s">
        <v>99</v>
      </c>
      <c r="E32" s="87">
        <v>2.34</v>
      </c>
      <c r="F32" s="87">
        <v>2.34</v>
      </c>
      <c r="G32" s="87">
        <v>0</v>
      </c>
      <c r="H32" s="87">
        <v>2.34</v>
      </c>
      <c r="I32" s="87">
        <v>0</v>
      </c>
    </row>
    <row r="33" spans="1:9" ht="20.100000000000001" customHeight="1">
      <c r="A33" s="84" t="s">
        <v>137</v>
      </c>
      <c r="B33" s="85" t="s">
        <v>129</v>
      </c>
      <c r="C33" s="85" t="s">
        <v>129</v>
      </c>
      <c r="D33" s="86" t="s">
        <v>96</v>
      </c>
      <c r="E33" s="87">
        <v>0.43</v>
      </c>
      <c r="F33" s="87">
        <v>0.43</v>
      </c>
      <c r="G33" s="87">
        <v>0.43</v>
      </c>
      <c r="H33" s="87">
        <v>0</v>
      </c>
      <c r="I33" s="87">
        <v>0</v>
      </c>
    </row>
    <row r="34" spans="1:9" ht="20.100000000000001" customHeight="1">
      <c r="A34" s="84" t="s">
        <v>137</v>
      </c>
      <c r="B34" s="85" t="s">
        <v>129</v>
      </c>
      <c r="C34" s="85" t="s">
        <v>129</v>
      </c>
      <c r="D34" s="86" t="s">
        <v>97</v>
      </c>
      <c r="E34" s="87">
        <v>1.1499999999999999</v>
      </c>
      <c r="F34" s="87">
        <v>1.1499999999999999</v>
      </c>
      <c r="G34" s="87">
        <v>0</v>
      </c>
      <c r="H34" s="87">
        <v>1.1499999999999999</v>
      </c>
      <c r="I34" s="87">
        <v>0</v>
      </c>
    </row>
    <row r="35" spans="1:9" ht="20.100000000000001" customHeight="1">
      <c r="A35" s="84" t="s">
        <v>137</v>
      </c>
      <c r="B35" s="85" t="s">
        <v>129</v>
      </c>
      <c r="C35" s="85" t="s">
        <v>129</v>
      </c>
      <c r="D35" s="86" t="s">
        <v>98</v>
      </c>
      <c r="E35" s="87">
        <v>0.24</v>
      </c>
      <c r="F35" s="87">
        <v>0.24</v>
      </c>
      <c r="G35" s="87">
        <v>0</v>
      </c>
      <c r="H35" s="87">
        <v>0.24</v>
      </c>
      <c r="I35" s="87">
        <v>0</v>
      </c>
    </row>
    <row r="36" spans="1:9" ht="20.100000000000001" customHeight="1">
      <c r="A36" s="84" t="s">
        <v>137</v>
      </c>
      <c r="B36" s="85" t="s">
        <v>129</v>
      </c>
      <c r="C36" s="85" t="s">
        <v>129</v>
      </c>
      <c r="D36" s="86" t="s">
        <v>89</v>
      </c>
      <c r="E36" s="87">
        <v>1.78</v>
      </c>
      <c r="F36" s="87">
        <v>1.78</v>
      </c>
      <c r="G36" s="87">
        <v>1.78</v>
      </c>
      <c r="H36" s="87">
        <v>0</v>
      </c>
      <c r="I36" s="87">
        <v>0</v>
      </c>
    </row>
    <row r="37" spans="1:9" ht="20.100000000000001" customHeight="1">
      <c r="A37" s="84" t="s">
        <v>137</v>
      </c>
      <c r="B37" s="85" t="s">
        <v>129</v>
      </c>
      <c r="C37" s="85" t="s">
        <v>129</v>
      </c>
      <c r="D37" s="86" t="s">
        <v>101</v>
      </c>
      <c r="E37" s="87">
        <v>36</v>
      </c>
      <c r="F37" s="87">
        <v>0</v>
      </c>
      <c r="G37" s="87">
        <v>0</v>
      </c>
      <c r="H37" s="87">
        <v>0</v>
      </c>
      <c r="I37" s="87">
        <v>36</v>
      </c>
    </row>
    <row r="38" spans="1:9" ht="20.100000000000001" customHeight="1">
      <c r="A38" s="84" t="s">
        <v>137</v>
      </c>
      <c r="B38" s="85" t="s">
        <v>129</v>
      </c>
      <c r="C38" s="85" t="s">
        <v>129</v>
      </c>
      <c r="D38" s="86" t="s">
        <v>93</v>
      </c>
      <c r="E38" s="87">
        <v>0.3</v>
      </c>
      <c r="F38" s="87">
        <v>0.3</v>
      </c>
      <c r="G38" s="87">
        <v>0.3</v>
      </c>
      <c r="H38" s="87">
        <v>0</v>
      </c>
      <c r="I38" s="87">
        <v>0</v>
      </c>
    </row>
    <row r="39" spans="1:9" ht="20.100000000000001" customHeight="1">
      <c r="A39" s="84" t="s">
        <v>137</v>
      </c>
      <c r="B39" s="85" t="s">
        <v>129</v>
      </c>
      <c r="C39" s="85" t="s">
        <v>129</v>
      </c>
      <c r="D39" s="86" t="s">
        <v>88</v>
      </c>
      <c r="E39" s="87">
        <v>19.010000000000002</v>
      </c>
      <c r="F39" s="87">
        <v>19.010000000000002</v>
      </c>
      <c r="G39" s="87">
        <v>19.010000000000002</v>
      </c>
      <c r="H39" s="87">
        <v>0</v>
      </c>
      <c r="I39" s="87">
        <v>0</v>
      </c>
    </row>
    <row r="40" spans="1:9" ht="20.100000000000001" customHeight="1">
      <c r="A40" s="84" t="s">
        <v>137</v>
      </c>
      <c r="B40" s="85" t="s">
        <v>129</v>
      </c>
      <c r="C40" s="85" t="s">
        <v>129</v>
      </c>
      <c r="D40" s="86" t="s">
        <v>100</v>
      </c>
      <c r="E40" s="87">
        <v>222.69</v>
      </c>
      <c r="F40" s="87">
        <v>0</v>
      </c>
      <c r="G40" s="87">
        <v>0</v>
      </c>
      <c r="H40" s="87">
        <v>0</v>
      </c>
      <c r="I40" s="87">
        <v>222.69</v>
      </c>
    </row>
    <row r="41" spans="1:9" ht="20.100000000000001" customHeight="1">
      <c r="A41" s="84" t="s">
        <v>137</v>
      </c>
      <c r="B41" s="85" t="s">
        <v>129</v>
      </c>
      <c r="C41" s="85" t="s">
        <v>129</v>
      </c>
      <c r="D41" s="86" t="s">
        <v>90</v>
      </c>
      <c r="E41" s="87">
        <v>1.78</v>
      </c>
      <c r="F41" s="87">
        <v>1.78</v>
      </c>
      <c r="G41" s="87">
        <v>1.78</v>
      </c>
      <c r="H41" s="87">
        <v>0</v>
      </c>
      <c r="I41" s="87">
        <v>0</v>
      </c>
    </row>
    <row r="42" spans="1:9" ht="20.100000000000001" customHeight="1">
      <c r="A42" s="84" t="s">
        <v>137</v>
      </c>
      <c r="B42" s="85" t="s">
        <v>129</v>
      </c>
      <c r="C42" s="85" t="s">
        <v>129</v>
      </c>
      <c r="D42" s="86" t="s">
        <v>91</v>
      </c>
      <c r="E42" s="87">
        <v>4.32</v>
      </c>
      <c r="F42" s="87">
        <v>4.32</v>
      </c>
      <c r="G42" s="87">
        <v>4.32</v>
      </c>
      <c r="H42" s="87">
        <v>0</v>
      </c>
      <c r="I42" s="87">
        <v>0</v>
      </c>
    </row>
    <row r="43" spans="1:9" ht="20.100000000000001" customHeight="1">
      <c r="A43" s="84" t="s">
        <v>137</v>
      </c>
      <c r="B43" s="85" t="s">
        <v>129</v>
      </c>
      <c r="C43" s="85" t="s">
        <v>129</v>
      </c>
      <c r="D43" s="86" t="s">
        <v>92</v>
      </c>
      <c r="E43" s="87">
        <v>0.32</v>
      </c>
      <c r="F43" s="87">
        <v>0.32</v>
      </c>
      <c r="G43" s="87">
        <v>0.32</v>
      </c>
      <c r="H43" s="87">
        <v>0</v>
      </c>
      <c r="I43" s="87">
        <v>0</v>
      </c>
    </row>
    <row r="44" spans="1:9" ht="20.100000000000001" customHeight="1">
      <c r="A44" s="84" t="s">
        <v>137</v>
      </c>
      <c r="B44" s="85" t="s">
        <v>129</v>
      </c>
      <c r="C44" s="85" t="s">
        <v>129</v>
      </c>
      <c r="D44" s="86" t="s">
        <v>94</v>
      </c>
      <c r="E44" s="87">
        <v>2.35</v>
      </c>
      <c r="F44" s="87">
        <v>2.35</v>
      </c>
      <c r="G44" s="87">
        <v>2.35</v>
      </c>
      <c r="H44" s="87">
        <v>0</v>
      </c>
      <c r="I44" s="87">
        <v>0</v>
      </c>
    </row>
    <row r="45" spans="1:9" ht="20.100000000000001" customHeight="1">
      <c r="A45" s="84" t="s">
        <v>137</v>
      </c>
      <c r="B45" s="85" t="s">
        <v>129</v>
      </c>
      <c r="C45" s="85" t="s">
        <v>129</v>
      </c>
      <c r="D45" s="86" t="s">
        <v>95</v>
      </c>
      <c r="E45" s="87">
        <v>0.85</v>
      </c>
      <c r="F45" s="87">
        <v>0.85</v>
      </c>
      <c r="G45" s="87">
        <v>0.85</v>
      </c>
      <c r="H45" s="87">
        <v>0</v>
      </c>
      <c r="I45" s="87">
        <v>0</v>
      </c>
    </row>
    <row r="46" spans="1:9" ht="20.100000000000001" customHeight="1">
      <c r="A46" s="84"/>
      <c r="B46" s="85"/>
      <c r="C46" s="85" t="s">
        <v>75</v>
      </c>
      <c r="D46" s="86" t="s">
        <v>102</v>
      </c>
      <c r="E46" s="87">
        <f>SUM(E47:E58)</f>
        <v>34.450000000000003</v>
      </c>
      <c r="F46" s="87">
        <f>SUM(F47:F58)</f>
        <v>34.450000000000003</v>
      </c>
      <c r="G46" s="87">
        <f>SUM(G47:G58)</f>
        <v>28.08</v>
      </c>
      <c r="H46" s="87">
        <f>SUM(H47:H58)</f>
        <v>6.37</v>
      </c>
      <c r="I46" s="87">
        <f>SUM(I47:I58)</f>
        <v>0</v>
      </c>
    </row>
    <row r="47" spans="1:9" ht="20.100000000000001" customHeight="1">
      <c r="A47" s="84" t="s">
        <v>137</v>
      </c>
      <c r="B47" s="85" t="s">
        <v>129</v>
      </c>
      <c r="C47" s="85" t="s">
        <v>134</v>
      </c>
      <c r="D47" s="86" t="s">
        <v>92</v>
      </c>
      <c r="E47" s="87">
        <v>0.82</v>
      </c>
      <c r="F47" s="87">
        <v>0.82</v>
      </c>
      <c r="G47" s="87">
        <v>0.82</v>
      </c>
      <c r="H47" s="87">
        <v>0</v>
      </c>
      <c r="I47" s="87">
        <v>0</v>
      </c>
    </row>
    <row r="48" spans="1:9" ht="20.100000000000001" customHeight="1">
      <c r="A48" s="84" t="s">
        <v>137</v>
      </c>
      <c r="B48" s="85" t="s">
        <v>129</v>
      </c>
      <c r="C48" s="85" t="s">
        <v>134</v>
      </c>
      <c r="D48" s="86" t="s">
        <v>105</v>
      </c>
      <c r="E48" s="87">
        <v>1.8</v>
      </c>
      <c r="F48" s="87">
        <v>1.8</v>
      </c>
      <c r="G48" s="87">
        <v>1.8</v>
      </c>
      <c r="H48" s="87">
        <v>0</v>
      </c>
      <c r="I48" s="87">
        <v>0</v>
      </c>
    </row>
    <row r="49" spans="1:9" ht="20.100000000000001" customHeight="1">
      <c r="A49" s="84" t="s">
        <v>137</v>
      </c>
      <c r="B49" s="85" t="s">
        <v>129</v>
      </c>
      <c r="C49" s="85" t="s">
        <v>134</v>
      </c>
      <c r="D49" s="86" t="s">
        <v>93</v>
      </c>
      <c r="E49" s="87">
        <v>1.57</v>
      </c>
      <c r="F49" s="87">
        <v>1.57</v>
      </c>
      <c r="G49" s="87">
        <v>1.57</v>
      </c>
      <c r="H49" s="87">
        <v>0</v>
      </c>
      <c r="I49" s="87">
        <v>0</v>
      </c>
    </row>
    <row r="50" spans="1:9" ht="20.100000000000001" customHeight="1">
      <c r="A50" s="84" t="s">
        <v>137</v>
      </c>
      <c r="B50" s="85" t="s">
        <v>129</v>
      </c>
      <c r="C50" s="85" t="s">
        <v>134</v>
      </c>
      <c r="D50" s="86" t="s">
        <v>104</v>
      </c>
      <c r="E50" s="87">
        <v>4.1900000000000004</v>
      </c>
      <c r="F50" s="87">
        <v>4.1900000000000004</v>
      </c>
      <c r="G50" s="87">
        <v>4.1900000000000004</v>
      </c>
      <c r="H50" s="87">
        <v>0</v>
      </c>
      <c r="I50" s="87">
        <v>0</v>
      </c>
    </row>
    <row r="51" spans="1:9" ht="20.100000000000001" customHeight="1">
      <c r="A51" s="84" t="s">
        <v>137</v>
      </c>
      <c r="B51" s="85" t="s">
        <v>129</v>
      </c>
      <c r="C51" s="85" t="s">
        <v>134</v>
      </c>
      <c r="D51" s="86" t="s">
        <v>91</v>
      </c>
      <c r="E51" s="87">
        <v>4.32</v>
      </c>
      <c r="F51" s="87">
        <v>4.32</v>
      </c>
      <c r="G51" s="87">
        <v>4.32</v>
      </c>
      <c r="H51" s="87">
        <v>0</v>
      </c>
      <c r="I51" s="87">
        <v>0</v>
      </c>
    </row>
    <row r="52" spans="1:9" ht="20.100000000000001" customHeight="1">
      <c r="A52" s="84" t="s">
        <v>137</v>
      </c>
      <c r="B52" s="85" t="s">
        <v>129</v>
      </c>
      <c r="C52" s="85" t="s">
        <v>134</v>
      </c>
      <c r="D52" s="86" t="s">
        <v>90</v>
      </c>
      <c r="E52" s="87">
        <v>1.42</v>
      </c>
      <c r="F52" s="87">
        <v>1.42</v>
      </c>
      <c r="G52" s="87">
        <v>1.42</v>
      </c>
      <c r="H52" s="87">
        <v>0</v>
      </c>
      <c r="I52" s="87">
        <v>0</v>
      </c>
    </row>
    <row r="53" spans="1:9" ht="20.100000000000001" customHeight="1">
      <c r="A53" s="84" t="s">
        <v>137</v>
      </c>
      <c r="B53" s="85" t="s">
        <v>129</v>
      </c>
      <c r="C53" s="85" t="s">
        <v>134</v>
      </c>
      <c r="D53" s="86" t="s">
        <v>97</v>
      </c>
      <c r="E53" s="87">
        <v>6.37</v>
      </c>
      <c r="F53" s="87">
        <v>6.37</v>
      </c>
      <c r="G53" s="87">
        <v>0</v>
      </c>
      <c r="H53" s="87">
        <v>6.37</v>
      </c>
      <c r="I53" s="87">
        <v>0</v>
      </c>
    </row>
    <row r="54" spans="1:9" ht="20.100000000000001" customHeight="1">
      <c r="A54" s="84" t="s">
        <v>137</v>
      </c>
      <c r="B54" s="85" t="s">
        <v>129</v>
      </c>
      <c r="C54" s="85" t="s">
        <v>134</v>
      </c>
      <c r="D54" s="86" t="s">
        <v>89</v>
      </c>
      <c r="E54" s="87">
        <v>1.42</v>
      </c>
      <c r="F54" s="87">
        <v>1.42</v>
      </c>
      <c r="G54" s="87">
        <v>1.42</v>
      </c>
      <c r="H54" s="87">
        <v>0</v>
      </c>
      <c r="I54" s="87">
        <v>0</v>
      </c>
    </row>
    <row r="55" spans="1:9" ht="20.100000000000001" customHeight="1">
      <c r="A55" s="84" t="s">
        <v>137</v>
      </c>
      <c r="B55" s="85" t="s">
        <v>129</v>
      </c>
      <c r="C55" s="85" t="s">
        <v>134</v>
      </c>
      <c r="D55" s="86" t="s">
        <v>95</v>
      </c>
      <c r="E55" s="87">
        <v>0.68</v>
      </c>
      <c r="F55" s="87">
        <v>0.68</v>
      </c>
      <c r="G55" s="87">
        <v>0.68</v>
      </c>
      <c r="H55" s="87">
        <v>0</v>
      </c>
      <c r="I55" s="87">
        <v>0</v>
      </c>
    </row>
    <row r="56" spans="1:9" ht="20.100000000000001" customHeight="1">
      <c r="A56" s="84" t="s">
        <v>137</v>
      </c>
      <c r="B56" s="85" t="s">
        <v>129</v>
      </c>
      <c r="C56" s="85" t="s">
        <v>134</v>
      </c>
      <c r="D56" s="86" t="s">
        <v>60</v>
      </c>
      <c r="E56" s="87">
        <v>0.5</v>
      </c>
      <c r="F56" s="87">
        <v>0.5</v>
      </c>
      <c r="G56" s="87">
        <v>0.5</v>
      </c>
      <c r="H56" s="87">
        <v>0</v>
      </c>
      <c r="I56" s="87">
        <v>0</v>
      </c>
    </row>
    <row r="57" spans="1:9" ht="20.100000000000001" customHeight="1">
      <c r="A57" s="84" t="s">
        <v>137</v>
      </c>
      <c r="B57" s="85" t="s">
        <v>129</v>
      </c>
      <c r="C57" s="85" t="s">
        <v>134</v>
      </c>
      <c r="D57" s="86" t="s">
        <v>103</v>
      </c>
      <c r="E57" s="87">
        <v>11.02</v>
      </c>
      <c r="F57" s="87">
        <v>11.02</v>
      </c>
      <c r="G57" s="87">
        <v>11.02</v>
      </c>
      <c r="H57" s="87">
        <v>0</v>
      </c>
      <c r="I57" s="87">
        <v>0</v>
      </c>
    </row>
    <row r="58" spans="1:9" ht="20.100000000000001" customHeight="1">
      <c r="A58" s="84" t="s">
        <v>137</v>
      </c>
      <c r="B58" s="85" t="s">
        <v>129</v>
      </c>
      <c r="C58" s="85" t="s">
        <v>134</v>
      </c>
      <c r="D58" s="86" t="s">
        <v>96</v>
      </c>
      <c r="E58" s="87">
        <v>0.34</v>
      </c>
      <c r="F58" s="87">
        <v>0.34</v>
      </c>
      <c r="G58" s="87">
        <v>0.34</v>
      </c>
      <c r="H58" s="87">
        <v>0</v>
      </c>
      <c r="I58" s="87">
        <v>0</v>
      </c>
    </row>
    <row r="59" spans="1:9" ht="20.100000000000001" customHeight="1">
      <c r="A59" s="84"/>
      <c r="B59" s="85"/>
      <c r="C59" s="85" t="s">
        <v>107</v>
      </c>
      <c r="D59" s="86" t="s">
        <v>106</v>
      </c>
      <c r="E59" s="87">
        <f>SUM(E60:E61)</f>
        <v>306</v>
      </c>
      <c r="F59" s="87">
        <f>SUM(F60:F61)</f>
        <v>0</v>
      </c>
      <c r="G59" s="87">
        <f>SUM(G60:G61)</f>
        <v>0</v>
      </c>
      <c r="H59" s="87">
        <f>SUM(H60:H61)</f>
        <v>0</v>
      </c>
      <c r="I59" s="87">
        <f>SUM(I60:I61)</f>
        <v>306</v>
      </c>
    </row>
    <row r="60" spans="1:9" ht="20.100000000000001" customHeight="1">
      <c r="A60" s="84" t="s">
        <v>137</v>
      </c>
      <c r="B60" s="85" t="s">
        <v>129</v>
      </c>
      <c r="C60" s="85" t="s">
        <v>138</v>
      </c>
      <c r="D60" s="86" t="s">
        <v>108</v>
      </c>
      <c r="E60" s="87">
        <v>6</v>
      </c>
      <c r="F60" s="87">
        <v>0</v>
      </c>
      <c r="G60" s="87">
        <v>0</v>
      </c>
      <c r="H60" s="87">
        <v>0</v>
      </c>
      <c r="I60" s="87">
        <v>6</v>
      </c>
    </row>
    <row r="61" spans="1:9" ht="20.100000000000001" customHeight="1">
      <c r="A61" s="84" t="s">
        <v>137</v>
      </c>
      <c r="B61" s="85" t="s">
        <v>129</v>
      </c>
      <c r="C61" s="85" t="s">
        <v>138</v>
      </c>
      <c r="D61" s="86" t="s">
        <v>109</v>
      </c>
      <c r="E61" s="87">
        <v>300</v>
      </c>
      <c r="F61" s="87">
        <v>0</v>
      </c>
      <c r="G61" s="87">
        <v>0</v>
      </c>
      <c r="H61" s="87">
        <v>0</v>
      </c>
      <c r="I61" s="87">
        <v>300</v>
      </c>
    </row>
    <row r="62" spans="1:9" ht="20.100000000000001" customHeight="1">
      <c r="A62" s="84"/>
      <c r="B62" s="85" t="s">
        <v>72</v>
      </c>
      <c r="C62" s="85"/>
      <c r="D62" s="86" t="s">
        <v>110</v>
      </c>
      <c r="E62" s="87">
        <f t="shared" ref="E62:I63" si="2">E63</f>
        <v>12100</v>
      </c>
      <c r="F62" s="87">
        <f t="shared" si="2"/>
        <v>0</v>
      </c>
      <c r="G62" s="87">
        <f t="shared" si="2"/>
        <v>0</v>
      </c>
      <c r="H62" s="87">
        <f t="shared" si="2"/>
        <v>0</v>
      </c>
      <c r="I62" s="87">
        <f t="shared" si="2"/>
        <v>12100</v>
      </c>
    </row>
    <row r="63" spans="1:9" ht="20.100000000000001" customHeight="1">
      <c r="A63" s="84"/>
      <c r="B63" s="85"/>
      <c r="C63" s="85" t="s">
        <v>112</v>
      </c>
      <c r="D63" s="86" t="s">
        <v>111</v>
      </c>
      <c r="E63" s="87">
        <f t="shared" si="2"/>
        <v>12100</v>
      </c>
      <c r="F63" s="87">
        <f t="shared" si="2"/>
        <v>0</v>
      </c>
      <c r="G63" s="87">
        <f t="shared" si="2"/>
        <v>0</v>
      </c>
      <c r="H63" s="87">
        <f t="shared" si="2"/>
        <v>0</v>
      </c>
      <c r="I63" s="87">
        <f t="shared" si="2"/>
        <v>12100</v>
      </c>
    </row>
    <row r="64" spans="1:9" ht="20.100000000000001" customHeight="1">
      <c r="A64" s="84" t="s">
        <v>137</v>
      </c>
      <c r="B64" s="85" t="s">
        <v>133</v>
      </c>
      <c r="C64" s="85" t="s">
        <v>139</v>
      </c>
      <c r="D64" s="86" t="s">
        <v>113</v>
      </c>
      <c r="E64" s="87">
        <v>12100</v>
      </c>
      <c r="F64" s="87">
        <v>0</v>
      </c>
      <c r="G64" s="87">
        <v>0</v>
      </c>
      <c r="H64" s="87">
        <v>0</v>
      </c>
      <c r="I64" s="87">
        <v>12100</v>
      </c>
    </row>
    <row r="65" spans="1:9" ht="20.100000000000001" customHeight="1">
      <c r="A65" s="84" t="s">
        <v>117</v>
      </c>
      <c r="B65" s="85"/>
      <c r="C65" s="85"/>
      <c r="D65" s="86" t="s">
        <v>114</v>
      </c>
      <c r="E65" s="87">
        <f t="shared" ref="E65:I67" si="3">E66</f>
        <v>4.5999999999999996</v>
      </c>
      <c r="F65" s="87">
        <f t="shared" si="3"/>
        <v>4.5999999999999996</v>
      </c>
      <c r="G65" s="87">
        <f t="shared" si="3"/>
        <v>4.5999999999999996</v>
      </c>
      <c r="H65" s="87">
        <f t="shared" si="3"/>
        <v>0</v>
      </c>
      <c r="I65" s="87">
        <f t="shared" si="3"/>
        <v>0</v>
      </c>
    </row>
    <row r="66" spans="1:9" ht="20.100000000000001" customHeight="1">
      <c r="A66" s="84"/>
      <c r="B66" s="85" t="s">
        <v>72</v>
      </c>
      <c r="C66" s="85"/>
      <c r="D66" s="86" t="s">
        <v>115</v>
      </c>
      <c r="E66" s="87">
        <f t="shared" si="3"/>
        <v>4.5999999999999996</v>
      </c>
      <c r="F66" s="87">
        <f t="shared" si="3"/>
        <v>4.5999999999999996</v>
      </c>
      <c r="G66" s="87">
        <f t="shared" si="3"/>
        <v>4.5999999999999996</v>
      </c>
      <c r="H66" s="87">
        <f t="shared" si="3"/>
        <v>0</v>
      </c>
      <c r="I66" s="87">
        <f t="shared" si="3"/>
        <v>0</v>
      </c>
    </row>
    <row r="67" spans="1:9" ht="20.100000000000001" customHeight="1">
      <c r="A67" s="84"/>
      <c r="B67" s="85"/>
      <c r="C67" s="85" t="s">
        <v>59</v>
      </c>
      <c r="D67" s="86" t="s">
        <v>116</v>
      </c>
      <c r="E67" s="87">
        <f t="shared" si="3"/>
        <v>4.5999999999999996</v>
      </c>
      <c r="F67" s="87">
        <f t="shared" si="3"/>
        <v>4.5999999999999996</v>
      </c>
      <c r="G67" s="87">
        <f t="shared" si="3"/>
        <v>4.5999999999999996</v>
      </c>
      <c r="H67" s="87">
        <f t="shared" si="3"/>
        <v>0</v>
      </c>
      <c r="I67" s="87">
        <f t="shared" si="3"/>
        <v>0</v>
      </c>
    </row>
    <row r="68" spans="1:9" ht="20.100000000000001" customHeight="1">
      <c r="A68" s="84" t="s">
        <v>140</v>
      </c>
      <c r="B68" s="85" t="s">
        <v>133</v>
      </c>
      <c r="C68" s="85" t="s">
        <v>129</v>
      </c>
      <c r="D68" s="86" t="s">
        <v>118</v>
      </c>
      <c r="E68" s="87">
        <v>4.5999999999999996</v>
      </c>
      <c r="F68" s="87">
        <v>4.5999999999999996</v>
      </c>
      <c r="G68" s="87">
        <v>4.5999999999999996</v>
      </c>
      <c r="H68" s="87">
        <v>0</v>
      </c>
      <c r="I68" s="87">
        <v>0</v>
      </c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146</v>
      </c>
      <c r="B3" s="174"/>
      <c r="C3" s="171"/>
      <c r="D3" s="170" t="s">
        <v>147</v>
      </c>
      <c r="E3" s="174"/>
      <c r="F3" s="171"/>
      <c r="G3" s="183" t="s">
        <v>122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148</v>
      </c>
      <c r="R4" s="167" t="s">
        <v>149</v>
      </c>
      <c r="S4" s="170" t="s">
        <v>150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125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151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G8+G60</f>
        <v>85.61</v>
      </c>
      <c r="H7" s="76">
        <f t="shared" si="0"/>
        <v>85.61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152</v>
      </c>
      <c r="D8" s="74"/>
      <c r="E8" s="74"/>
      <c r="F8" s="74"/>
      <c r="G8" s="76">
        <f t="shared" ref="G8:V8" si="1">G9+G12+G14+G16+G18+G21+G24+G27+G30+G33+G36+G39+G42+G45+G48+G50+G52+G54+G57</f>
        <v>75.510000000000005</v>
      </c>
      <c r="H8" s="76">
        <f t="shared" si="1"/>
        <v>75.510000000000005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153</v>
      </c>
      <c r="D9" s="74"/>
      <c r="E9" s="74"/>
      <c r="F9" s="74"/>
      <c r="G9" s="76">
        <f t="shared" ref="G9:V9" si="2">SUM(G10:G11)</f>
        <v>19.010000000000002</v>
      </c>
      <c r="H9" s="76">
        <f t="shared" si="2"/>
        <v>19.010000000000002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59</v>
      </c>
      <c r="C10" s="73" t="s">
        <v>154</v>
      </c>
      <c r="D10" s="74" t="s">
        <v>155</v>
      </c>
      <c r="E10" s="74" t="s">
        <v>59</v>
      </c>
      <c r="F10" s="74" t="s">
        <v>156</v>
      </c>
      <c r="G10" s="76">
        <v>11.98</v>
      </c>
      <c r="H10" s="76">
        <v>11.98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72</v>
      </c>
      <c r="C11" s="73" t="s">
        <v>157</v>
      </c>
      <c r="D11" s="74" t="s">
        <v>155</v>
      </c>
      <c r="E11" s="74" t="s">
        <v>59</v>
      </c>
      <c r="F11" s="74" t="s">
        <v>156</v>
      </c>
      <c r="G11" s="76">
        <v>7.03</v>
      </c>
      <c r="H11" s="76">
        <v>7.03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158</v>
      </c>
      <c r="D12" s="74"/>
      <c r="E12" s="74"/>
      <c r="F12" s="74"/>
      <c r="G12" s="76">
        <f t="shared" ref="G12:V12" si="3">G13</f>
        <v>11.02</v>
      </c>
      <c r="H12" s="76">
        <f t="shared" si="3"/>
        <v>11.02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59</v>
      </c>
      <c r="C13" s="73" t="s">
        <v>154</v>
      </c>
      <c r="D13" s="74" t="s">
        <v>159</v>
      </c>
      <c r="E13" s="74" t="s">
        <v>59</v>
      </c>
      <c r="F13" s="74" t="s">
        <v>160</v>
      </c>
      <c r="G13" s="76">
        <v>11.02</v>
      </c>
      <c r="H13" s="76">
        <v>11.02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161</v>
      </c>
      <c r="D14" s="74"/>
      <c r="E14" s="74"/>
      <c r="F14" s="74"/>
      <c r="G14" s="76">
        <f t="shared" ref="G14:V14" si="4">G15</f>
        <v>4.1900000000000004</v>
      </c>
      <c r="H14" s="76">
        <f t="shared" si="4"/>
        <v>4.1900000000000004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162</v>
      </c>
      <c r="C15" s="73" t="s">
        <v>163</v>
      </c>
      <c r="D15" s="74" t="s">
        <v>159</v>
      </c>
      <c r="E15" s="74" t="s">
        <v>59</v>
      </c>
      <c r="F15" s="74" t="s">
        <v>160</v>
      </c>
      <c r="G15" s="76">
        <v>4.1900000000000004</v>
      </c>
      <c r="H15" s="76">
        <v>4.1900000000000004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164</v>
      </c>
      <c r="D16" s="74"/>
      <c r="E16" s="74"/>
      <c r="F16" s="74"/>
      <c r="G16" s="76">
        <f t="shared" ref="G16:V16" si="5">G17</f>
        <v>1.8</v>
      </c>
      <c r="H16" s="76">
        <f t="shared" si="5"/>
        <v>1.8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162</v>
      </c>
      <c r="C17" s="73" t="s">
        <v>163</v>
      </c>
      <c r="D17" s="74" t="s">
        <v>159</v>
      </c>
      <c r="E17" s="74" t="s">
        <v>59</v>
      </c>
      <c r="F17" s="74" t="s">
        <v>160</v>
      </c>
      <c r="G17" s="76">
        <v>1.8</v>
      </c>
      <c r="H17" s="76">
        <v>1.8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165</v>
      </c>
      <c r="D18" s="74"/>
      <c r="E18" s="74"/>
      <c r="F18" s="74"/>
      <c r="G18" s="76">
        <f t="shared" ref="G18:V18" si="6">SUM(G19:G20)</f>
        <v>3.2</v>
      </c>
      <c r="H18" s="76">
        <f t="shared" si="6"/>
        <v>3.2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75</v>
      </c>
      <c r="C19" s="73" t="s">
        <v>166</v>
      </c>
      <c r="D19" s="74" t="s">
        <v>155</v>
      </c>
      <c r="E19" s="74" t="s">
        <v>59</v>
      </c>
      <c r="F19" s="74" t="s">
        <v>156</v>
      </c>
      <c r="G19" s="76">
        <v>1.78</v>
      </c>
      <c r="H19" s="76">
        <v>1.78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75</v>
      </c>
      <c r="C20" s="73" t="s">
        <v>166</v>
      </c>
      <c r="D20" s="74" t="s">
        <v>159</v>
      </c>
      <c r="E20" s="74" t="s">
        <v>59</v>
      </c>
      <c r="F20" s="74" t="s">
        <v>160</v>
      </c>
      <c r="G20" s="76">
        <v>1.42</v>
      </c>
      <c r="H20" s="76">
        <v>1.42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167</v>
      </c>
      <c r="D21" s="74"/>
      <c r="E21" s="74"/>
      <c r="F21" s="74"/>
      <c r="G21" s="76">
        <f t="shared" ref="G21:V21" si="7">SUM(G22:G23)</f>
        <v>2.69</v>
      </c>
      <c r="H21" s="76">
        <f t="shared" si="7"/>
        <v>2.69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168</v>
      </c>
      <c r="C22" s="73" t="s">
        <v>169</v>
      </c>
      <c r="D22" s="74" t="s">
        <v>155</v>
      </c>
      <c r="E22" s="74" t="s">
        <v>72</v>
      </c>
      <c r="F22" s="74" t="s">
        <v>170</v>
      </c>
      <c r="G22" s="76">
        <v>1.5</v>
      </c>
      <c r="H22" s="76">
        <v>1.5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168</v>
      </c>
      <c r="C23" s="73" t="s">
        <v>169</v>
      </c>
      <c r="D23" s="74" t="s">
        <v>159</v>
      </c>
      <c r="E23" s="74" t="s">
        <v>59</v>
      </c>
      <c r="F23" s="74" t="s">
        <v>160</v>
      </c>
      <c r="G23" s="76">
        <v>1.19</v>
      </c>
      <c r="H23" s="76">
        <v>1.19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171</v>
      </c>
      <c r="D24" s="74"/>
      <c r="E24" s="74"/>
      <c r="F24" s="74"/>
      <c r="G24" s="76">
        <f t="shared" ref="G24:V24" si="8">SUM(G25:G26)</f>
        <v>7.67</v>
      </c>
      <c r="H24" s="76">
        <f t="shared" si="8"/>
        <v>7.67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172</v>
      </c>
      <c r="C25" s="73" t="s">
        <v>173</v>
      </c>
      <c r="D25" s="74" t="s">
        <v>155</v>
      </c>
      <c r="E25" s="74" t="s">
        <v>72</v>
      </c>
      <c r="F25" s="74" t="s">
        <v>170</v>
      </c>
      <c r="G25" s="76">
        <v>4.2699999999999996</v>
      </c>
      <c r="H25" s="76">
        <v>4.2699999999999996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172</v>
      </c>
      <c r="C26" s="73" t="s">
        <v>173</v>
      </c>
      <c r="D26" s="74" t="s">
        <v>159</v>
      </c>
      <c r="E26" s="74" t="s">
        <v>59</v>
      </c>
      <c r="F26" s="74" t="s">
        <v>160</v>
      </c>
      <c r="G26" s="76">
        <v>3.4</v>
      </c>
      <c r="H26" s="76">
        <v>3.4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174</v>
      </c>
      <c r="D27" s="74"/>
      <c r="E27" s="74"/>
      <c r="F27" s="74"/>
      <c r="G27" s="76">
        <f t="shared" ref="G27:V27" si="9">SUM(G28:G29)</f>
        <v>0.27</v>
      </c>
      <c r="H27" s="76">
        <f t="shared" si="9"/>
        <v>0.27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175</v>
      </c>
      <c r="C28" s="73" t="s">
        <v>176</v>
      </c>
      <c r="D28" s="74" t="s">
        <v>155</v>
      </c>
      <c r="E28" s="74" t="s">
        <v>72</v>
      </c>
      <c r="F28" s="74" t="s">
        <v>170</v>
      </c>
      <c r="G28" s="76">
        <v>0.15</v>
      </c>
      <c r="H28" s="76">
        <v>0.15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175</v>
      </c>
      <c r="C29" s="73" t="s">
        <v>176</v>
      </c>
      <c r="D29" s="74" t="s">
        <v>159</v>
      </c>
      <c r="E29" s="74" t="s">
        <v>59</v>
      </c>
      <c r="F29" s="74" t="s">
        <v>160</v>
      </c>
      <c r="G29" s="76">
        <v>0.12</v>
      </c>
      <c r="H29" s="76">
        <v>0.12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177</v>
      </c>
      <c r="D30" s="74"/>
      <c r="E30" s="74"/>
      <c r="F30" s="74"/>
      <c r="G30" s="76">
        <f t="shared" ref="G30:V30" si="10">SUM(G31:G32)</f>
        <v>0.27</v>
      </c>
      <c r="H30" s="76">
        <f t="shared" si="10"/>
        <v>0.27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175</v>
      </c>
      <c r="C31" s="73" t="s">
        <v>176</v>
      </c>
      <c r="D31" s="74" t="s">
        <v>155</v>
      </c>
      <c r="E31" s="74" t="s">
        <v>72</v>
      </c>
      <c r="F31" s="74" t="s">
        <v>170</v>
      </c>
      <c r="G31" s="76">
        <v>0.15</v>
      </c>
      <c r="H31" s="76">
        <v>0.15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175</v>
      </c>
      <c r="C32" s="73" t="s">
        <v>176</v>
      </c>
      <c r="D32" s="74" t="s">
        <v>159</v>
      </c>
      <c r="E32" s="74" t="s">
        <v>59</v>
      </c>
      <c r="F32" s="74" t="s">
        <v>160</v>
      </c>
      <c r="G32" s="76">
        <v>0.12</v>
      </c>
      <c r="H32" s="76">
        <v>0.12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178</v>
      </c>
      <c r="D33" s="74"/>
      <c r="E33" s="74"/>
      <c r="F33" s="74"/>
      <c r="G33" s="76">
        <f t="shared" ref="G33:V33" si="11">SUM(G34:G35)</f>
        <v>0.2</v>
      </c>
      <c r="H33" s="76">
        <f t="shared" si="11"/>
        <v>0.2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175</v>
      </c>
      <c r="C34" s="73" t="s">
        <v>176</v>
      </c>
      <c r="D34" s="74" t="s">
        <v>155</v>
      </c>
      <c r="E34" s="74" t="s">
        <v>72</v>
      </c>
      <c r="F34" s="74" t="s">
        <v>170</v>
      </c>
      <c r="G34" s="76">
        <v>0.11</v>
      </c>
      <c r="H34" s="76">
        <v>0.11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175</v>
      </c>
      <c r="C35" s="73" t="s">
        <v>176</v>
      </c>
      <c r="D35" s="74" t="s">
        <v>159</v>
      </c>
      <c r="E35" s="74" t="s">
        <v>59</v>
      </c>
      <c r="F35" s="74" t="s">
        <v>160</v>
      </c>
      <c r="G35" s="76">
        <v>0.09</v>
      </c>
      <c r="H35" s="76">
        <v>0.09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179</v>
      </c>
      <c r="D36" s="74"/>
      <c r="E36" s="74"/>
      <c r="F36" s="74"/>
      <c r="G36" s="76">
        <f t="shared" ref="G36:V36" si="12">SUM(G37:G38)</f>
        <v>4.5999999999999996</v>
      </c>
      <c r="H36" s="76">
        <f t="shared" si="12"/>
        <v>4.5999999999999996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180</v>
      </c>
      <c r="C37" s="73" t="s">
        <v>116</v>
      </c>
      <c r="D37" s="74" t="s">
        <v>155</v>
      </c>
      <c r="E37" s="74" t="s">
        <v>75</v>
      </c>
      <c r="F37" s="74" t="s">
        <v>181</v>
      </c>
      <c r="G37" s="76">
        <v>2.56</v>
      </c>
      <c r="H37" s="76">
        <v>2.56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180</v>
      </c>
      <c r="C38" s="73" t="s">
        <v>116</v>
      </c>
      <c r="D38" s="74" t="s">
        <v>159</v>
      </c>
      <c r="E38" s="74" t="s">
        <v>59</v>
      </c>
      <c r="F38" s="74" t="s">
        <v>160</v>
      </c>
      <c r="G38" s="76">
        <v>2.04</v>
      </c>
      <c r="H38" s="76">
        <v>2.04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182</v>
      </c>
      <c r="D39" s="74"/>
      <c r="E39" s="74"/>
      <c r="F39" s="74"/>
      <c r="G39" s="76">
        <f t="shared" ref="G39:V39" si="13">SUM(G40:G41)</f>
        <v>1.0900000000000001</v>
      </c>
      <c r="H39" s="76">
        <f t="shared" si="13"/>
        <v>1.0900000000000001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72</v>
      </c>
      <c r="C40" s="73" t="s">
        <v>157</v>
      </c>
      <c r="D40" s="74" t="s">
        <v>155</v>
      </c>
      <c r="E40" s="74" t="s">
        <v>59</v>
      </c>
      <c r="F40" s="74" t="s">
        <v>156</v>
      </c>
      <c r="G40" s="76">
        <v>0.59</v>
      </c>
      <c r="H40" s="76">
        <v>0.59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72</v>
      </c>
      <c r="C41" s="73" t="s">
        <v>157</v>
      </c>
      <c r="D41" s="74" t="s">
        <v>159</v>
      </c>
      <c r="E41" s="74" t="s">
        <v>59</v>
      </c>
      <c r="F41" s="74" t="s">
        <v>160</v>
      </c>
      <c r="G41" s="76">
        <v>0.5</v>
      </c>
      <c r="H41" s="76">
        <v>0.5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183</v>
      </c>
      <c r="D42" s="74"/>
      <c r="E42" s="74"/>
      <c r="F42" s="74"/>
      <c r="G42" s="76">
        <f t="shared" ref="G42:V42" si="14">SUM(G43:G44)</f>
        <v>3.2</v>
      </c>
      <c r="H42" s="76">
        <f t="shared" si="14"/>
        <v>3.2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75</v>
      </c>
      <c r="C43" s="73" t="s">
        <v>166</v>
      </c>
      <c r="D43" s="74" t="s">
        <v>155</v>
      </c>
      <c r="E43" s="74" t="s">
        <v>59</v>
      </c>
      <c r="F43" s="74" t="s">
        <v>156</v>
      </c>
      <c r="G43" s="76">
        <v>1.78</v>
      </c>
      <c r="H43" s="76">
        <v>1.78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75</v>
      </c>
      <c r="C44" s="73" t="s">
        <v>166</v>
      </c>
      <c r="D44" s="74" t="s">
        <v>159</v>
      </c>
      <c r="E44" s="74" t="s">
        <v>59</v>
      </c>
      <c r="F44" s="74" t="s">
        <v>160</v>
      </c>
      <c r="G44" s="76">
        <v>1.42</v>
      </c>
      <c r="H44" s="76">
        <v>1.42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184</v>
      </c>
      <c r="D45" s="74"/>
      <c r="E45" s="74"/>
      <c r="F45" s="74"/>
      <c r="G45" s="76">
        <f t="shared" ref="G45:V45" si="15">SUM(G46:G47)</f>
        <v>8.64</v>
      </c>
      <c r="H45" s="76">
        <f t="shared" si="15"/>
        <v>8.64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75</v>
      </c>
      <c r="C46" s="73" t="s">
        <v>166</v>
      </c>
      <c r="D46" s="74" t="s">
        <v>155</v>
      </c>
      <c r="E46" s="74" t="s">
        <v>59</v>
      </c>
      <c r="F46" s="74" t="s">
        <v>156</v>
      </c>
      <c r="G46" s="76">
        <v>4.32</v>
      </c>
      <c r="H46" s="76">
        <v>4.32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75</v>
      </c>
      <c r="C47" s="73" t="s">
        <v>166</v>
      </c>
      <c r="D47" s="74" t="s">
        <v>159</v>
      </c>
      <c r="E47" s="74" t="s">
        <v>59</v>
      </c>
      <c r="F47" s="74" t="s">
        <v>160</v>
      </c>
      <c r="G47" s="76">
        <v>4.32</v>
      </c>
      <c r="H47" s="76">
        <v>4.32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185</v>
      </c>
      <c r="D48" s="74"/>
      <c r="E48" s="74"/>
      <c r="F48" s="74"/>
      <c r="G48" s="76">
        <f t="shared" ref="G48:V48" si="16">G49</f>
        <v>1.1399999999999999</v>
      </c>
      <c r="H48" s="76">
        <f t="shared" si="16"/>
        <v>1.1399999999999999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72</v>
      </c>
      <c r="C49" s="73" t="s">
        <v>186</v>
      </c>
      <c r="D49" s="74" t="s">
        <v>187</v>
      </c>
      <c r="E49" s="74" t="s">
        <v>65</v>
      </c>
      <c r="F49" s="74" t="s">
        <v>188</v>
      </c>
      <c r="G49" s="76">
        <v>1.1399999999999999</v>
      </c>
      <c r="H49" s="76">
        <v>1.1399999999999999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189</v>
      </c>
      <c r="D50" s="74"/>
      <c r="E50" s="74"/>
      <c r="F50" s="74"/>
      <c r="G50" s="76">
        <f t="shared" ref="G50:V50" si="17">G51</f>
        <v>1.87</v>
      </c>
      <c r="H50" s="76">
        <f t="shared" si="17"/>
        <v>1.87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72</v>
      </c>
      <c r="C51" s="73" t="s">
        <v>186</v>
      </c>
      <c r="D51" s="74" t="s">
        <v>187</v>
      </c>
      <c r="E51" s="74" t="s">
        <v>65</v>
      </c>
      <c r="F51" s="74" t="s">
        <v>188</v>
      </c>
      <c r="G51" s="76">
        <v>1.87</v>
      </c>
      <c r="H51" s="76">
        <v>1.87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190</v>
      </c>
      <c r="D52" s="74"/>
      <c r="E52" s="74"/>
      <c r="F52" s="74"/>
      <c r="G52" s="76">
        <f t="shared" ref="G52:V52" si="18">G53</f>
        <v>2.35</v>
      </c>
      <c r="H52" s="76">
        <f t="shared" si="18"/>
        <v>2.35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191</v>
      </c>
      <c r="C53" s="73" t="s">
        <v>192</v>
      </c>
      <c r="D53" s="74" t="s">
        <v>155</v>
      </c>
      <c r="E53" s="74" t="s">
        <v>191</v>
      </c>
      <c r="F53" s="74" t="s">
        <v>193</v>
      </c>
      <c r="G53" s="76">
        <v>2.35</v>
      </c>
      <c r="H53" s="76">
        <v>2.35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/>
      <c r="B54" s="74"/>
      <c r="C54" s="73" t="s">
        <v>194</v>
      </c>
      <c r="D54" s="74"/>
      <c r="E54" s="74"/>
      <c r="F54" s="74"/>
      <c r="G54" s="76">
        <f t="shared" ref="G54:V54" si="19">SUM(G55:G56)</f>
        <v>1.53</v>
      </c>
      <c r="H54" s="76">
        <f t="shared" si="19"/>
        <v>1.53</v>
      </c>
      <c r="I54" s="76">
        <f t="shared" si="19"/>
        <v>0</v>
      </c>
      <c r="J54" s="76">
        <f t="shared" si="19"/>
        <v>0</v>
      </c>
      <c r="K54" s="76">
        <f t="shared" si="19"/>
        <v>0</v>
      </c>
      <c r="L54" s="76">
        <f t="shared" si="19"/>
        <v>0</v>
      </c>
      <c r="M54" s="76">
        <f t="shared" si="19"/>
        <v>0</v>
      </c>
      <c r="N54" s="76">
        <f t="shared" si="19"/>
        <v>0</v>
      </c>
      <c r="O54" s="76">
        <f t="shared" si="19"/>
        <v>0</v>
      </c>
      <c r="P54" s="76">
        <f t="shared" si="19"/>
        <v>0</v>
      </c>
      <c r="Q54" s="76">
        <f t="shared" si="19"/>
        <v>0</v>
      </c>
      <c r="R54" s="76">
        <f t="shared" si="19"/>
        <v>0</v>
      </c>
      <c r="S54" s="76">
        <f t="shared" si="19"/>
        <v>0</v>
      </c>
      <c r="T54" s="76">
        <f t="shared" si="19"/>
        <v>0</v>
      </c>
      <c r="U54" s="76">
        <f t="shared" si="19"/>
        <v>0</v>
      </c>
      <c r="V54" s="76">
        <f t="shared" si="19"/>
        <v>0</v>
      </c>
    </row>
    <row r="55" spans="1:22" ht="20.100000000000001" customHeight="1">
      <c r="A55" s="73">
        <v>301</v>
      </c>
      <c r="B55" s="74" t="s">
        <v>195</v>
      </c>
      <c r="C55" s="73" t="s">
        <v>196</v>
      </c>
      <c r="D55" s="74" t="s">
        <v>155</v>
      </c>
      <c r="E55" s="74" t="s">
        <v>72</v>
      </c>
      <c r="F55" s="74" t="s">
        <v>170</v>
      </c>
      <c r="G55" s="76">
        <v>0.85</v>
      </c>
      <c r="H55" s="76">
        <v>0.85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>
        <v>301</v>
      </c>
      <c r="B56" s="74" t="s">
        <v>195</v>
      </c>
      <c r="C56" s="73" t="s">
        <v>196</v>
      </c>
      <c r="D56" s="74" t="s">
        <v>159</v>
      </c>
      <c r="E56" s="74" t="s">
        <v>59</v>
      </c>
      <c r="F56" s="74" t="s">
        <v>160</v>
      </c>
      <c r="G56" s="76">
        <v>0.68</v>
      </c>
      <c r="H56" s="76">
        <v>0.68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/>
      <c r="B57" s="74"/>
      <c r="C57" s="73" t="s">
        <v>197</v>
      </c>
      <c r="D57" s="74"/>
      <c r="E57" s="74"/>
      <c r="F57" s="74"/>
      <c r="G57" s="76">
        <f t="shared" ref="G57:V57" si="20">SUM(G58:G59)</f>
        <v>0.77</v>
      </c>
      <c r="H57" s="76">
        <f t="shared" si="20"/>
        <v>0.77</v>
      </c>
      <c r="I57" s="76">
        <f t="shared" si="20"/>
        <v>0</v>
      </c>
      <c r="J57" s="76">
        <f t="shared" si="20"/>
        <v>0</v>
      </c>
      <c r="K57" s="76">
        <f t="shared" si="20"/>
        <v>0</v>
      </c>
      <c r="L57" s="76">
        <f t="shared" si="20"/>
        <v>0</v>
      </c>
      <c r="M57" s="76">
        <f t="shared" si="20"/>
        <v>0</v>
      </c>
      <c r="N57" s="76">
        <f t="shared" si="20"/>
        <v>0</v>
      </c>
      <c r="O57" s="76">
        <f t="shared" si="20"/>
        <v>0</v>
      </c>
      <c r="P57" s="76">
        <f t="shared" si="20"/>
        <v>0</v>
      </c>
      <c r="Q57" s="76">
        <f t="shared" si="20"/>
        <v>0</v>
      </c>
      <c r="R57" s="76">
        <f t="shared" si="20"/>
        <v>0</v>
      </c>
      <c r="S57" s="76">
        <f t="shared" si="20"/>
        <v>0</v>
      </c>
      <c r="T57" s="76">
        <f t="shared" si="20"/>
        <v>0</v>
      </c>
      <c r="U57" s="76">
        <f t="shared" si="20"/>
        <v>0</v>
      </c>
      <c r="V57" s="76">
        <f t="shared" si="20"/>
        <v>0</v>
      </c>
    </row>
    <row r="58" spans="1:22" ht="20.100000000000001" customHeight="1">
      <c r="A58" s="73">
        <v>302</v>
      </c>
      <c r="B58" s="74" t="s">
        <v>198</v>
      </c>
      <c r="C58" s="73" t="s">
        <v>199</v>
      </c>
      <c r="D58" s="74" t="s">
        <v>200</v>
      </c>
      <c r="E58" s="74" t="s">
        <v>59</v>
      </c>
      <c r="F58" s="74" t="s">
        <v>201</v>
      </c>
      <c r="G58" s="76">
        <v>0.43</v>
      </c>
      <c r="H58" s="76">
        <v>0.43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</row>
    <row r="59" spans="1:22" ht="20.100000000000001" customHeight="1">
      <c r="A59" s="73">
        <v>302</v>
      </c>
      <c r="B59" s="74" t="s">
        <v>198</v>
      </c>
      <c r="C59" s="73" t="s">
        <v>199</v>
      </c>
      <c r="D59" s="74" t="s">
        <v>159</v>
      </c>
      <c r="E59" s="74" t="s">
        <v>72</v>
      </c>
      <c r="F59" s="74" t="s">
        <v>202</v>
      </c>
      <c r="G59" s="76">
        <v>0.34</v>
      </c>
      <c r="H59" s="76">
        <v>0.34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/>
      <c r="B60" s="74"/>
      <c r="C60" s="73" t="s">
        <v>203</v>
      </c>
      <c r="D60" s="74"/>
      <c r="E60" s="74"/>
      <c r="F60" s="74"/>
      <c r="G60" s="76">
        <f t="shared" ref="G60:V60" si="21">G61+G75+G77</f>
        <v>10.1</v>
      </c>
      <c r="H60" s="76">
        <f t="shared" si="21"/>
        <v>10.1</v>
      </c>
      <c r="I60" s="76">
        <f t="shared" si="21"/>
        <v>0</v>
      </c>
      <c r="J60" s="76">
        <f t="shared" si="21"/>
        <v>0</v>
      </c>
      <c r="K60" s="76">
        <f t="shared" si="21"/>
        <v>0</v>
      </c>
      <c r="L60" s="76">
        <f t="shared" si="21"/>
        <v>0</v>
      </c>
      <c r="M60" s="76">
        <f t="shared" si="21"/>
        <v>0</v>
      </c>
      <c r="N60" s="76">
        <f t="shared" si="21"/>
        <v>0</v>
      </c>
      <c r="O60" s="76">
        <f t="shared" si="21"/>
        <v>0</v>
      </c>
      <c r="P60" s="76">
        <f t="shared" si="21"/>
        <v>0</v>
      </c>
      <c r="Q60" s="76">
        <f t="shared" si="21"/>
        <v>0</v>
      </c>
      <c r="R60" s="76">
        <f t="shared" si="21"/>
        <v>0</v>
      </c>
      <c r="S60" s="76">
        <f t="shared" si="21"/>
        <v>0</v>
      </c>
      <c r="T60" s="76">
        <f t="shared" si="21"/>
        <v>0</v>
      </c>
      <c r="U60" s="76">
        <f t="shared" si="21"/>
        <v>0</v>
      </c>
      <c r="V60" s="76">
        <f t="shared" si="21"/>
        <v>0</v>
      </c>
    </row>
    <row r="61" spans="1:22" ht="20.100000000000001" customHeight="1">
      <c r="A61" s="73"/>
      <c r="B61" s="74"/>
      <c r="C61" s="73" t="s">
        <v>204</v>
      </c>
      <c r="D61" s="74"/>
      <c r="E61" s="74"/>
      <c r="F61" s="74"/>
      <c r="G61" s="76">
        <f t="shared" ref="G61:V61" si="22">SUM(G62:G74)</f>
        <v>7.52</v>
      </c>
      <c r="H61" s="76">
        <f t="shared" si="22"/>
        <v>7.52</v>
      </c>
      <c r="I61" s="76">
        <f t="shared" si="22"/>
        <v>0</v>
      </c>
      <c r="J61" s="76">
        <f t="shared" si="22"/>
        <v>0</v>
      </c>
      <c r="K61" s="76">
        <f t="shared" si="22"/>
        <v>0</v>
      </c>
      <c r="L61" s="76">
        <f t="shared" si="22"/>
        <v>0</v>
      </c>
      <c r="M61" s="76">
        <f t="shared" si="22"/>
        <v>0</v>
      </c>
      <c r="N61" s="76">
        <f t="shared" si="22"/>
        <v>0</v>
      </c>
      <c r="O61" s="76">
        <f t="shared" si="22"/>
        <v>0</v>
      </c>
      <c r="P61" s="76">
        <f t="shared" si="22"/>
        <v>0</v>
      </c>
      <c r="Q61" s="76">
        <f t="shared" si="22"/>
        <v>0</v>
      </c>
      <c r="R61" s="76">
        <f t="shared" si="22"/>
        <v>0</v>
      </c>
      <c r="S61" s="76">
        <f t="shared" si="22"/>
        <v>0</v>
      </c>
      <c r="T61" s="76">
        <f t="shared" si="22"/>
        <v>0</v>
      </c>
      <c r="U61" s="76">
        <f t="shared" si="22"/>
        <v>0</v>
      </c>
      <c r="V61" s="76">
        <f t="shared" si="22"/>
        <v>0</v>
      </c>
    </row>
    <row r="62" spans="1:22" ht="20.100000000000001" customHeight="1">
      <c r="A62" s="73">
        <v>302</v>
      </c>
      <c r="B62" s="74" t="s">
        <v>59</v>
      </c>
      <c r="C62" s="73" t="s">
        <v>205</v>
      </c>
      <c r="D62" s="74" t="s">
        <v>200</v>
      </c>
      <c r="E62" s="74" t="s">
        <v>59</v>
      </c>
      <c r="F62" s="74" t="s">
        <v>201</v>
      </c>
      <c r="G62" s="76">
        <v>0.18</v>
      </c>
      <c r="H62" s="76">
        <v>0.18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>
        <v>302</v>
      </c>
      <c r="B63" s="74" t="s">
        <v>59</v>
      </c>
      <c r="C63" s="73" t="s">
        <v>205</v>
      </c>
      <c r="D63" s="74" t="s">
        <v>159</v>
      </c>
      <c r="E63" s="74" t="s">
        <v>72</v>
      </c>
      <c r="F63" s="74" t="s">
        <v>202</v>
      </c>
      <c r="G63" s="76">
        <v>1.38</v>
      </c>
      <c r="H63" s="76">
        <v>1.38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65</v>
      </c>
      <c r="C64" s="73" t="s">
        <v>206</v>
      </c>
      <c r="D64" s="74" t="s">
        <v>200</v>
      </c>
      <c r="E64" s="74" t="s">
        <v>59</v>
      </c>
      <c r="F64" s="74" t="s">
        <v>201</v>
      </c>
      <c r="G64" s="76">
        <v>0.12</v>
      </c>
      <c r="H64" s="76">
        <v>0.12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65</v>
      </c>
      <c r="C65" s="73" t="s">
        <v>206</v>
      </c>
      <c r="D65" s="74" t="s">
        <v>159</v>
      </c>
      <c r="E65" s="74" t="s">
        <v>72</v>
      </c>
      <c r="F65" s="74" t="s">
        <v>202</v>
      </c>
      <c r="G65" s="76">
        <v>0.92</v>
      </c>
      <c r="H65" s="76">
        <v>0.92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162</v>
      </c>
      <c r="C66" s="73" t="s">
        <v>207</v>
      </c>
      <c r="D66" s="74" t="s">
        <v>200</v>
      </c>
      <c r="E66" s="74" t="s">
        <v>59</v>
      </c>
      <c r="F66" s="74" t="s">
        <v>201</v>
      </c>
      <c r="G66" s="76">
        <v>0.12</v>
      </c>
      <c r="H66" s="76">
        <v>0.12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162</v>
      </c>
      <c r="C67" s="73" t="s">
        <v>207</v>
      </c>
      <c r="D67" s="74" t="s">
        <v>159</v>
      </c>
      <c r="E67" s="74" t="s">
        <v>72</v>
      </c>
      <c r="F67" s="74" t="s">
        <v>202</v>
      </c>
      <c r="G67" s="76">
        <v>0.92</v>
      </c>
      <c r="H67" s="76">
        <v>0.92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172</v>
      </c>
      <c r="C68" s="73" t="s">
        <v>208</v>
      </c>
      <c r="D68" s="74" t="s">
        <v>200</v>
      </c>
      <c r="E68" s="74" t="s">
        <v>59</v>
      </c>
      <c r="F68" s="74" t="s">
        <v>201</v>
      </c>
      <c r="G68" s="76">
        <v>0.09</v>
      </c>
      <c r="H68" s="76">
        <v>0.09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172</v>
      </c>
      <c r="C69" s="73" t="s">
        <v>208</v>
      </c>
      <c r="D69" s="74" t="s">
        <v>159</v>
      </c>
      <c r="E69" s="74" t="s">
        <v>72</v>
      </c>
      <c r="F69" s="74" t="s">
        <v>202</v>
      </c>
      <c r="G69" s="76">
        <v>0.69</v>
      </c>
      <c r="H69" s="76">
        <v>0.69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81</v>
      </c>
      <c r="C70" s="73" t="s">
        <v>209</v>
      </c>
      <c r="D70" s="74" t="s">
        <v>200</v>
      </c>
      <c r="E70" s="74" t="s">
        <v>59</v>
      </c>
      <c r="F70" s="74" t="s">
        <v>201</v>
      </c>
      <c r="G70" s="76">
        <v>0.3</v>
      </c>
      <c r="H70" s="76">
        <v>0.3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81</v>
      </c>
      <c r="C71" s="73" t="s">
        <v>209</v>
      </c>
      <c r="D71" s="74" t="s">
        <v>159</v>
      </c>
      <c r="E71" s="74" t="s">
        <v>72</v>
      </c>
      <c r="F71" s="74" t="s">
        <v>202</v>
      </c>
      <c r="G71" s="76">
        <v>2.2999999999999998</v>
      </c>
      <c r="H71" s="76">
        <v>2.2999999999999998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210</v>
      </c>
      <c r="C72" s="73" t="s">
        <v>211</v>
      </c>
      <c r="D72" s="74" t="s">
        <v>200</v>
      </c>
      <c r="E72" s="74" t="s">
        <v>75</v>
      </c>
      <c r="F72" s="74" t="s">
        <v>212</v>
      </c>
      <c r="G72" s="76">
        <v>0.18</v>
      </c>
      <c r="H72" s="76">
        <v>0.18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210</v>
      </c>
      <c r="C73" s="73" t="s">
        <v>211</v>
      </c>
      <c r="D73" s="74" t="s">
        <v>159</v>
      </c>
      <c r="E73" s="74" t="s">
        <v>72</v>
      </c>
      <c r="F73" s="74" t="s">
        <v>202</v>
      </c>
      <c r="G73" s="76">
        <v>0.16</v>
      </c>
      <c r="H73" s="76">
        <v>0.16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213</v>
      </c>
      <c r="C74" s="73" t="s">
        <v>214</v>
      </c>
      <c r="D74" s="74" t="s">
        <v>200</v>
      </c>
      <c r="E74" s="74" t="s">
        <v>107</v>
      </c>
      <c r="F74" s="74" t="s">
        <v>215</v>
      </c>
      <c r="G74" s="76">
        <v>0.16</v>
      </c>
      <c r="H74" s="76">
        <v>0.16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/>
      <c r="B75" s="74"/>
      <c r="C75" s="73" t="s">
        <v>216</v>
      </c>
      <c r="D75" s="74"/>
      <c r="E75" s="74"/>
      <c r="F75" s="74"/>
      <c r="G75" s="76">
        <f t="shared" ref="G75:V75" si="23">G76</f>
        <v>0.24</v>
      </c>
      <c r="H75" s="76">
        <f t="shared" si="23"/>
        <v>0.24</v>
      </c>
      <c r="I75" s="76">
        <f t="shared" si="23"/>
        <v>0</v>
      </c>
      <c r="J75" s="76">
        <f t="shared" si="23"/>
        <v>0</v>
      </c>
      <c r="K75" s="76">
        <f t="shared" si="23"/>
        <v>0</v>
      </c>
      <c r="L75" s="76">
        <f t="shared" si="23"/>
        <v>0</v>
      </c>
      <c r="M75" s="76">
        <f t="shared" si="23"/>
        <v>0</v>
      </c>
      <c r="N75" s="76">
        <f t="shared" si="23"/>
        <v>0</v>
      </c>
      <c r="O75" s="76">
        <f t="shared" si="23"/>
        <v>0</v>
      </c>
      <c r="P75" s="76">
        <f t="shared" si="23"/>
        <v>0</v>
      </c>
      <c r="Q75" s="76">
        <f t="shared" si="23"/>
        <v>0</v>
      </c>
      <c r="R75" s="76">
        <f t="shared" si="23"/>
        <v>0</v>
      </c>
      <c r="S75" s="76">
        <f t="shared" si="23"/>
        <v>0</v>
      </c>
      <c r="T75" s="76">
        <f t="shared" si="23"/>
        <v>0</v>
      </c>
      <c r="U75" s="76">
        <f t="shared" si="23"/>
        <v>0</v>
      </c>
      <c r="V75" s="76">
        <f t="shared" si="23"/>
        <v>0</v>
      </c>
    </row>
    <row r="76" spans="1:22" ht="20.100000000000001" customHeight="1">
      <c r="A76" s="73">
        <v>302</v>
      </c>
      <c r="B76" s="74" t="s">
        <v>162</v>
      </c>
      <c r="C76" s="73" t="s">
        <v>207</v>
      </c>
      <c r="D76" s="74" t="s">
        <v>200</v>
      </c>
      <c r="E76" s="74" t="s">
        <v>59</v>
      </c>
      <c r="F76" s="74" t="s">
        <v>201</v>
      </c>
      <c r="G76" s="76">
        <v>0.24</v>
      </c>
      <c r="H76" s="76">
        <v>0.24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217</v>
      </c>
      <c r="D77" s="74"/>
      <c r="E77" s="74"/>
      <c r="F77" s="74"/>
      <c r="G77" s="76">
        <f t="shared" ref="G77:V77" si="24">G78</f>
        <v>2.34</v>
      </c>
      <c r="H77" s="76">
        <f t="shared" si="24"/>
        <v>2.34</v>
      </c>
      <c r="I77" s="76">
        <f t="shared" si="24"/>
        <v>0</v>
      </c>
      <c r="J77" s="76">
        <f t="shared" si="24"/>
        <v>0</v>
      </c>
      <c r="K77" s="76">
        <f t="shared" si="24"/>
        <v>0</v>
      </c>
      <c r="L77" s="76">
        <f t="shared" si="24"/>
        <v>0</v>
      </c>
      <c r="M77" s="76">
        <f t="shared" si="24"/>
        <v>0</v>
      </c>
      <c r="N77" s="76">
        <f t="shared" si="24"/>
        <v>0</v>
      </c>
      <c r="O77" s="76">
        <f t="shared" si="24"/>
        <v>0</v>
      </c>
      <c r="P77" s="76">
        <f t="shared" si="24"/>
        <v>0</v>
      </c>
      <c r="Q77" s="76">
        <f t="shared" si="24"/>
        <v>0</v>
      </c>
      <c r="R77" s="76">
        <f t="shared" si="24"/>
        <v>0</v>
      </c>
      <c r="S77" s="76">
        <f t="shared" si="24"/>
        <v>0</v>
      </c>
      <c r="T77" s="76">
        <f t="shared" si="24"/>
        <v>0</v>
      </c>
      <c r="U77" s="76">
        <f t="shared" si="24"/>
        <v>0</v>
      </c>
      <c r="V77" s="76">
        <f t="shared" si="24"/>
        <v>0</v>
      </c>
    </row>
    <row r="78" spans="1:22" ht="20.100000000000001" customHeight="1">
      <c r="A78" s="73">
        <v>302</v>
      </c>
      <c r="B78" s="74" t="s">
        <v>218</v>
      </c>
      <c r="C78" s="73" t="s">
        <v>219</v>
      </c>
      <c r="D78" s="74" t="s">
        <v>200</v>
      </c>
      <c r="E78" s="74" t="s">
        <v>59</v>
      </c>
      <c r="F78" s="74" t="s">
        <v>201</v>
      </c>
      <c r="G78" s="76">
        <v>2.34</v>
      </c>
      <c r="H78" s="76">
        <v>2.34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220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221</v>
      </c>
      <c r="B3" s="62" t="s">
        <v>222</v>
      </c>
      <c r="C3" s="57"/>
    </row>
    <row r="4" spans="1:3" s="56" customFormat="1" ht="30" customHeight="1">
      <c r="A4" s="63" t="s">
        <v>223</v>
      </c>
      <c r="B4" s="64">
        <v>0.16</v>
      </c>
      <c r="C4" s="65"/>
    </row>
    <row r="5" spans="1:3" s="56" customFormat="1" ht="30" customHeight="1">
      <c r="A5" s="66" t="s">
        <v>224</v>
      </c>
      <c r="B5" s="64">
        <v>0</v>
      </c>
      <c r="C5" s="65"/>
    </row>
    <row r="6" spans="1:3" s="56" customFormat="1" ht="30" customHeight="1">
      <c r="A6" s="66" t="s">
        <v>225</v>
      </c>
      <c r="B6" s="64">
        <v>0.16</v>
      </c>
      <c r="C6" s="65"/>
    </row>
    <row r="7" spans="1:3" s="56" customFormat="1" ht="30" customHeight="1">
      <c r="A7" s="66" t="s">
        <v>226</v>
      </c>
      <c r="B7" s="64">
        <v>0</v>
      </c>
      <c r="C7" s="65"/>
    </row>
    <row r="8" spans="1:3" s="56" customFormat="1" ht="30" customHeight="1">
      <c r="A8" s="66" t="s">
        <v>227</v>
      </c>
      <c r="B8" s="64">
        <v>0</v>
      </c>
      <c r="C8" s="65"/>
    </row>
    <row r="9" spans="1:3" s="56" customFormat="1" ht="30" customHeight="1">
      <c r="A9" s="66" t="s">
        <v>228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229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230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120</v>
      </c>
      <c r="B3" s="190"/>
      <c r="C3" s="191"/>
      <c r="D3" s="196" t="s">
        <v>121</v>
      </c>
      <c r="E3" s="192" t="s">
        <v>122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123</v>
      </c>
      <c r="G4" s="193"/>
      <c r="H4" s="193"/>
      <c r="I4" s="43" t="s">
        <v>124</v>
      </c>
    </row>
    <row r="5" spans="1:9" s="34" customFormat="1" ht="37.5" customHeight="1">
      <c r="A5" s="194"/>
      <c r="B5" s="195"/>
      <c r="C5" s="195"/>
      <c r="D5" s="198"/>
      <c r="E5" s="199"/>
      <c r="F5" s="42" t="s">
        <v>125</v>
      </c>
      <c r="G5" s="42" t="s">
        <v>126</v>
      </c>
      <c r="H5" s="42" t="s">
        <v>127</v>
      </c>
      <c r="I5" s="42" t="s">
        <v>125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topLeftCell="A4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231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146</v>
      </c>
      <c r="B3" s="29" t="s">
        <v>147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10.1</v>
      </c>
      <c r="D4" s="33"/>
    </row>
    <row r="5" spans="1:4" ht="20.100000000000001" customHeight="1">
      <c r="A5" s="30" t="s">
        <v>202</v>
      </c>
      <c r="B5" s="31"/>
      <c r="C5" s="32">
        <f>SUM(C6:C19)</f>
        <v>10.1</v>
      </c>
    </row>
    <row r="6" spans="1:4" ht="20.100000000000001" customHeight="1">
      <c r="A6" s="30" t="s">
        <v>232</v>
      </c>
      <c r="B6" s="31" t="s">
        <v>202</v>
      </c>
      <c r="C6" s="32">
        <v>1.38</v>
      </c>
    </row>
    <row r="7" spans="1:4" ht="20.100000000000001" customHeight="1">
      <c r="A7" s="30" t="s">
        <v>232</v>
      </c>
      <c r="B7" s="31" t="s">
        <v>201</v>
      </c>
      <c r="C7" s="32">
        <v>0.18</v>
      </c>
    </row>
    <row r="8" spans="1:4" ht="20.100000000000001" customHeight="1">
      <c r="A8" s="30" t="s">
        <v>233</v>
      </c>
      <c r="B8" s="31" t="s">
        <v>201</v>
      </c>
      <c r="C8" s="32">
        <v>0.12</v>
      </c>
    </row>
    <row r="9" spans="1:4" ht="20.100000000000001" customHeight="1">
      <c r="A9" s="30" t="s">
        <v>233</v>
      </c>
      <c r="B9" s="31" t="s">
        <v>202</v>
      </c>
      <c r="C9" s="32">
        <v>0.92</v>
      </c>
    </row>
    <row r="10" spans="1:4" ht="20.100000000000001" customHeight="1">
      <c r="A10" s="30" t="s">
        <v>234</v>
      </c>
      <c r="B10" s="31" t="s">
        <v>202</v>
      </c>
      <c r="C10" s="32">
        <v>0.92</v>
      </c>
    </row>
    <row r="11" spans="1:4" ht="20.100000000000001" customHeight="1">
      <c r="A11" s="30" t="s">
        <v>234</v>
      </c>
      <c r="B11" s="31" t="s">
        <v>201</v>
      </c>
      <c r="C11" s="32">
        <v>0.36</v>
      </c>
    </row>
    <row r="12" spans="1:4" ht="20.100000000000001" customHeight="1">
      <c r="A12" s="30" t="s">
        <v>235</v>
      </c>
      <c r="B12" s="31" t="s">
        <v>202</v>
      </c>
      <c r="C12" s="32">
        <v>0.69</v>
      </c>
    </row>
    <row r="13" spans="1:4" ht="20.100000000000001" customHeight="1">
      <c r="A13" s="30" t="s">
        <v>235</v>
      </c>
      <c r="B13" s="31" t="s">
        <v>201</v>
      </c>
      <c r="C13" s="32">
        <v>0.09</v>
      </c>
    </row>
    <row r="14" spans="1:4" ht="20.100000000000001" customHeight="1">
      <c r="A14" s="30" t="s">
        <v>236</v>
      </c>
      <c r="B14" s="31" t="s">
        <v>201</v>
      </c>
      <c r="C14" s="32">
        <v>0.3</v>
      </c>
    </row>
    <row r="15" spans="1:4" ht="20.100000000000001" customHeight="1">
      <c r="A15" s="30" t="s">
        <v>236</v>
      </c>
      <c r="B15" s="31" t="s">
        <v>202</v>
      </c>
      <c r="C15" s="32">
        <v>2.2999999999999998</v>
      </c>
    </row>
    <row r="16" spans="1:4" ht="20.100000000000001" customHeight="1">
      <c r="A16" s="30" t="s">
        <v>237</v>
      </c>
      <c r="B16" s="31" t="s">
        <v>202</v>
      </c>
      <c r="C16" s="32">
        <v>0.16</v>
      </c>
    </row>
    <row r="17" spans="1:3" ht="20.100000000000001" customHeight="1">
      <c r="A17" s="30" t="s">
        <v>237</v>
      </c>
      <c r="B17" s="31" t="s">
        <v>212</v>
      </c>
      <c r="C17" s="32">
        <v>0.18</v>
      </c>
    </row>
    <row r="18" spans="1:3" ht="20.100000000000001" customHeight="1">
      <c r="A18" s="30" t="s">
        <v>238</v>
      </c>
      <c r="B18" s="31" t="s">
        <v>215</v>
      </c>
      <c r="C18" s="32">
        <v>0.16</v>
      </c>
    </row>
    <row r="19" spans="1:3" ht="20.100000000000001" customHeight="1">
      <c r="A19" s="30" t="s">
        <v>239</v>
      </c>
      <c r="B19" s="31" t="s">
        <v>201</v>
      </c>
      <c r="C19" s="32">
        <v>2.34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20</vt:i4>
      </vt:variant>
    </vt:vector>
  </HeadingPairs>
  <TitlesOfParts>
    <vt:vector size="32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Sheet1</vt:lpstr>
      <vt:lpstr>'10预算项目支出绩效目标表'!Print_Area</vt:lpstr>
      <vt:lpstr>'11国有资本经营预算收支表'!Print_Area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2052-11.1.0.8527</vt:lpwstr>
  </property>
</Properties>
</file>