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'2部门收入总体情况表'!$A$1:$V$69</definedName>
    <definedName name="_xlnm.Print_Area" localSheetId="2">'3部门支出总体情况表'!$A$1:$J$72</definedName>
    <definedName name="_xlnm.Print_Area" localSheetId="3">'4部门财政拨款收支总体情况表'!$A$1:$D$19</definedName>
    <definedName name="_xlnm.Print_Area" localSheetId="4">'5一般公共预算支出情况表'!$A$1:$I$67</definedName>
    <definedName name="_xlnm.Print_Area" localSheetId="5">'6一般公共预算基本支出情况表'!$A$1:$V$77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'9机关运行经费'!$A$1:$C$15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6" i="57"/>
  <c r="U76"/>
  <c r="T76"/>
  <c r="S76"/>
  <c r="R76"/>
  <c r="Q76"/>
  <c r="P76"/>
  <c r="O76"/>
  <c r="N76"/>
  <c r="M76"/>
  <c r="L76"/>
  <c r="K76"/>
  <c r="J76"/>
  <c r="I76"/>
  <c r="H76"/>
  <c r="G76"/>
  <c r="V74"/>
  <c r="U74"/>
  <c r="T74"/>
  <c r="S74"/>
  <c r="R74"/>
  <c r="Q74"/>
  <c r="P74"/>
  <c r="O74"/>
  <c r="N74"/>
  <c r="M74"/>
  <c r="L74"/>
  <c r="K74"/>
  <c r="J74"/>
  <c r="I74"/>
  <c r="H74"/>
  <c r="G74"/>
  <c r="V64"/>
  <c r="U64"/>
  <c r="T64"/>
  <c r="S64"/>
  <c r="R64"/>
  <c r="Q64"/>
  <c r="P64"/>
  <c r="O64"/>
  <c r="N64"/>
  <c r="M64"/>
  <c r="L64"/>
  <c r="K64"/>
  <c r="J64"/>
  <c r="I64"/>
  <c r="H64"/>
  <c r="G64"/>
  <c r="V63"/>
  <c r="U63"/>
  <c r="T63"/>
  <c r="S63"/>
  <c r="R63"/>
  <c r="Q63"/>
  <c r="P63"/>
  <c r="O63"/>
  <c r="N63"/>
  <c r="M63"/>
  <c r="L63"/>
  <c r="K63"/>
  <c r="J63"/>
  <c r="I63"/>
  <c r="H63"/>
  <c r="G63"/>
  <c r="V60"/>
  <c r="U60"/>
  <c r="T60"/>
  <c r="S60"/>
  <c r="R60"/>
  <c r="Q60"/>
  <c r="P60"/>
  <c r="O60"/>
  <c r="N60"/>
  <c r="M60"/>
  <c r="L60"/>
  <c r="K60"/>
  <c r="J60"/>
  <c r="I60"/>
  <c r="H60"/>
  <c r="G60"/>
  <c r="V57"/>
  <c r="U57"/>
  <c r="T57"/>
  <c r="S57"/>
  <c r="R57"/>
  <c r="Q57"/>
  <c r="P57"/>
  <c r="O57"/>
  <c r="N57"/>
  <c r="M57"/>
  <c r="L57"/>
  <c r="K57"/>
  <c r="J57"/>
  <c r="I57"/>
  <c r="H57"/>
  <c r="G57"/>
  <c r="V54"/>
  <c r="U54"/>
  <c r="T54"/>
  <c r="S54"/>
  <c r="R54"/>
  <c r="Q54"/>
  <c r="P54"/>
  <c r="O54"/>
  <c r="N54"/>
  <c r="M54"/>
  <c r="L54"/>
  <c r="K54"/>
  <c r="J54"/>
  <c r="I54"/>
  <c r="H54"/>
  <c r="G54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J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6" i="32"/>
  <c r="H66"/>
  <c r="G66"/>
  <c r="F66"/>
  <c r="E66"/>
  <c r="I65"/>
  <c r="H65"/>
  <c r="G65"/>
  <c r="F65"/>
  <c r="E65"/>
  <c r="I64"/>
  <c r="H64"/>
  <c r="G64"/>
  <c r="F64"/>
  <c r="E64"/>
  <c r="I62"/>
  <c r="H62"/>
  <c r="G62"/>
  <c r="F62"/>
  <c r="E62"/>
  <c r="I60"/>
  <c r="H60"/>
  <c r="G60"/>
  <c r="F60"/>
  <c r="E60"/>
  <c r="I59"/>
  <c r="H59"/>
  <c r="G59"/>
  <c r="F59"/>
  <c r="E59"/>
  <c r="I58"/>
  <c r="H58"/>
  <c r="G58"/>
  <c r="F58"/>
  <c r="E58"/>
  <c r="I56"/>
  <c r="H56"/>
  <c r="G56"/>
  <c r="F56"/>
  <c r="E56"/>
  <c r="I54"/>
  <c r="H54"/>
  <c r="G54"/>
  <c r="F54"/>
  <c r="E54"/>
  <c r="I52"/>
  <c r="H52"/>
  <c r="G52"/>
  <c r="F52"/>
  <c r="E52"/>
  <c r="I51"/>
  <c r="H51"/>
  <c r="G51"/>
  <c r="F51"/>
  <c r="E51"/>
  <c r="I49"/>
  <c r="H49"/>
  <c r="G49"/>
  <c r="F49"/>
  <c r="E49"/>
  <c r="I48"/>
  <c r="H48"/>
  <c r="G48"/>
  <c r="F48"/>
  <c r="E48"/>
  <c r="I47"/>
  <c r="H47"/>
  <c r="G47"/>
  <c r="F47"/>
  <c r="E47"/>
  <c r="I33"/>
  <c r="H33"/>
  <c r="G33"/>
  <c r="F33"/>
  <c r="E33"/>
  <c r="I28"/>
  <c r="H28"/>
  <c r="G28"/>
  <c r="F28"/>
  <c r="E28"/>
  <c r="I25"/>
  <c r="H25"/>
  <c r="G25"/>
  <c r="F25"/>
  <c r="E25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70" i="9"/>
  <c r="I70"/>
  <c r="H70"/>
  <c r="G70"/>
  <c r="F70"/>
  <c r="E70"/>
  <c r="J69"/>
  <c r="I69"/>
  <c r="H69"/>
  <c r="G69"/>
  <c r="F69"/>
  <c r="E69"/>
  <c r="J68"/>
  <c r="I68"/>
  <c r="H68"/>
  <c r="G68"/>
  <c r="F68"/>
  <c r="E68"/>
  <c r="J66"/>
  <c r="I66"/>
  <c r="H66"/>
  <c r="G66"/>
  <c r="F66"/>
  <c r="E66"/>
  <c r="J64"/>
  <c r="I64"/>
  <c r="H64"/>
  <c r="G64"/>
  <c r="F64"/>
  <c r="E64"/>
  <c r="J63"/>
  <c r="I63"/>
  <c r="H63"/>
  <c r="G63"/>
  <c r="F63"/>
  <c r="E63"/>
  <c r="J62"/>
  <c r="I62"/>
  <c r="H62"/>
  <c r="G62"/>
  <c r="F62"/>
  <c r="E62"/>
  <c r="J59"/>
  <c r="I59"/>
  <c r="H59"/>
  <c r="G59"/>
  <c r="F59"/>
  <c r="E59"/>
  <c r="J56"/>
  <c r="I56"/>
  <c r="H56"/>
  <c r="G56"/>
  <c r="F56"/>
  <c r="E56"/>
  <c r="J53"/>
  <c r="I53"/>
  <c r="H53"/>
  <c r="G53"/>
  <c r="F53"/>
  <c r="E53"/>
  <c r="J52"/>
  <c r="I52"/>
  <c r="H52"/>
  <c r="G52"/>
  <c r="F52"/>
  <c r="E52"/>
  <c r="J49"/>
  <c r="I49"/>
  <c r="H49"/>
  <c r="G49"/>
  <c r="F49"/>
  <c r="E49"/>
  <c r="J48"/>
  <c r="I48"/>
  <c r="H48"/>
  <c r="G48"/>
  <c r="F48"/>
  <c r="E48"/>
  <c r="J47"/>
  <c r="I47"/>
  <c r="H47"/>
  <c r="G47"/>
  <c r="F47"/>
  <c r="E47"/>
  <c r="J33"/>
  <c r="I33"/>
  <c r="H33"/>
  <c r="G33"/>
  <c r="F33"/>
  <c r="E33"/>
  <c r="J28"/>
  <c r="I28"/>
  <c r="H28"/>
  <c r="G28"/>
  <c r="F28"/>
  <c r="E28"/>
  <c r="J25"/>
  <c r="I25"/>
  <c r="H25"/>
  <c r="G25"/>
  <c r="F25"/>
  <c r="E25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7" i="5"/>
  <c r="U67"/>
  <c r="T67"/>
  <c r="S67"/>
  <c r="R67"/>
  <c r="Q67"/>
  <c r="P67"/>
  <c r="O67"/>
  <c r="N67"/>
  <c r="M67"/>
  <c r="L67"/>
  <c r="K67"/>
  <c r="J67"/>
  <c r="I67"/>
  <c r="H67"/>
  <c r="G67"/>
  <c r="F67"/>
  <c r="E67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<sst xmlns="http://schemas.openxmlformats.org/spreadsheetml/2006/main" count="1145" uniqueCount="292">
  <si>
    <t>2019年部门收支总体情况表</t>
  </si>
  <si>
    <t>单位名称：焦作市中站区统计局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</si>
  <si>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</si>
  <si>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</si>
  <si>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</si>
  <si>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</si>
  <si>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</si>
  <si>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</si>
  <si>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</si>
  <si>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</si>
  <si>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</si>
  <si>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</si>
  <si>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</si>
  <si>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</si>
  <si>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</si>
  <si>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</si>
  <si>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</si>
  <si>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</si>
  <si>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</si>
  <si>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</si>
  <si>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</si>
  <si>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</si>
  <si>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</si>
  <si>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</si>
  <si>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</si>
  <si>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</si>
  <si>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</si>
  <si>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</si>
  <si>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</si>
  <si>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</si>
  <si>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</si>
  <si>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</si>
  <si>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</si>
  <si>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</si>
  <si>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</si>
  <si>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</si>
  <si>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</si>
  <si>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</si>
  <si>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</si>
  <si>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</si>
  <si>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</si>
  <si>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</si>
  <si>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</si>
  <si>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</si>
  <si>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</si>
  <si>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</si>
  <si>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</si>
  <si>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</si>
  <si>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</si>
  <si>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</si>
  <si>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</si>
  <si>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</si>
  <si>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</si>
  <si>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</si>
  <si>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</si>
  <si>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</si>
  <si>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统计信息事务</t>
  </si>
  <si>
    <t xml:space="preserve">    行政运行（统计信息事务）</t>
  </si>
  <si>
    <t>201</t>
  </si>
  <si>
    <t>05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</si>
  <si>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</si>
  <si>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</si>
  <si>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</si>
  <si>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</si>
  <si>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</si>
  <si>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</si>
  <si>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</si>
  <si>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</si>
  <si>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离休人员采暖补贴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</si>
  <si>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</si>
  <si>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</si>
  <si>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</si>
  <si>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</si>
  <si>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</si>
  <si>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</si>
  <si>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一般行政管理事务（统计信息事务）</t>
  </si>
  <si>
    <t>02</t>
  </si>
  <si>
    <t xml:space="preserve">      第七次全国人口普查</t>
  </si>
  <si>
    <t xml:space="preserve">      网络使用费</t>
  </si>
  <si>
    <t xml:space="preserve">    统计抽样调查</t>
  </si>
  <si>
    <t>08</t>
  </si>
  <si>
    <t xml:space="preserve">      劳动力调查补助</t>
  </si>
  <si>
    <t xml:space="preserve">      人口抽样调查</t>
  </si>
  <si>
    <t xml:space="preserve">      第四次全国经济普查（业务费5万、调查员补贴3.3万、设备购置11.7万）</t>
  </si>
  <si>
    <t xml:space="preserve">      城乡住户调查补助</t>
  </si>
  <si>
    <t xml:space="preserve">    事业运行（统计信息事务）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</si>
  <si>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</si>
  <si>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</si>
  <si>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</si>
  <si>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</si>
  <si>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</si>
  <si>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</si>
  <si>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</si>
  <si>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</si>
  <si>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</si>
  <si>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</si>
  <si>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</si>
  <si>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</si>
  <si>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</si>
  <si>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</si>
  <si>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</si>
  <si>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</si>
  <si>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</si>
  <si>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</si>
  <si>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</si>
  <si>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</si>
  <si>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</si>
  <si>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</si>
  <si>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</si>
  <si>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</si>
  <si>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</si>
  <si>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</si>
  <si>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</si>
  <si>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</si>
  <si>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</si>
  <si>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</si>
  <si>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</si>
  <si>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</si>
  <si>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</si>
  <si>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</si>
  <si>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</si>
  <si>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</si>
  <si>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</si>
  <si>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</si>
  <si>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</si>
  <si>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</si>
  <si>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05</t>
  </si>
  <si>
    <t xml:space="preserve">  01</t>
  </si>
  <si>
    <t xml:space="preserve">  02</t>
  </si>
  <si>
    <t xml:space="preserve">  08</t>
  </si>
  <si>
    <t xml:space="preserve">  50</t>
  </si>
  <si>
    <t xml:space="preserve">  208</t>
  </si>
  <si>
    <t xml:space="preserve">  27</t>
  </si>
  <si>
    <t xml:space="preserve">  03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</si>
  <si>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</si>
  <si>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</si>
  <si>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</si>
  <si>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</si>
  <si>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</si>
  <si>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</si>
  <si>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</si>
  <si>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</si>
  <si>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</si>
  <si>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</si>
  <si>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</si>
  <si>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</si>
  <si>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</si>
  <si>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</si>
  <si>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</si>
  <si>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</si>
  <si>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</si>
  <si>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</si>
  <si>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</si>
  <si>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</si>
  <si>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</si>
  <si>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</si>
  <si>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</si>
  <si>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</si>
  <si>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</si>
  <si>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</si>
  <si>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</si>
  <si>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</si>
  <si>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</si>
  <si>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</si>
  <si>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</si>
  <si>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</si>
  <si>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</si>
  <si>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</si>
  <si>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</si>
  <si>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</si>
  <si>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</si>
  <si>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</si>
  <si>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</si>
  <si>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</si>
  <si>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</si>
  <si>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</si>
  <si>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</si>
  <si>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</si>
  <si>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</si>
  <si>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</si>
  <si>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</si>
  <si>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</si>
  <si>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</si>
  <si>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</si>
  <si>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</si>
  <si>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离休人员健康休养费</t>
  </si>
  <si>
    <t xml:space="preserve">    离休费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</si>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</sst>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0">
    <numFmt numFmtId="176" formatCode="0.000_);[Red]\(0.000\)"/>
    <numFmt numFmtId="177" formatCode="00"/>
    <numFmt numFmtId="178" formatCode="#,##0.00_ "/>
    <numFmt numFmtId="179" formatCode="#,##0.0000"/>
    <numFmt numFmtId="180" formatCode="#,##0_);[Red]\(#,##0\)"/>
    <numFmt numFmtId="181" formatCode="0.00_);[Red]\(0.00\)"/>
    <numFmt numFmtId="182" formatCode="#,##0.0_);[Red]\(#,##0.0\)"/>
    <numFmt numFmtId="183" formatCode="0000"/>
    <numFmt numFmtId="184" formatCode="#,##0.00_);[Red]\(#,##0.00\)"/>
    <numFmt numFmtId="185" formatCode="#,##0.0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0" borderId="0"/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80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9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80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80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2" fontId="9" fillId="0" borderId="0" xfId="16" applyNumberFormat="1" applyFont="1" applyFill="1" applyAlignment="1" applyProtection="1">
      <alignment vertical="center"/>
    </xf>
    <xf numFmtId="182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78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2" fontId="9" fillId="0" borderId="2" xfId="16" applyNumberFormat="1" applyFont="1" applyFill="1" applyBorder="1" applyAlignment="1" applyProtection="1">
      <alignment horizontal="right" vertical="center"/>
    </xf>
    <xf numFmtId="179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176" fontId="18" fillId="0" borderId="0" xfId="50" applyNumberFormat="1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176" fontId="1" fillId="0" borderId="0" xfId="50" applyNumberFormat="1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176" fontId="1" fillId="0" borderId="1" xfId="50" applyNumberFormat="1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76" fontId="1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1" fillId="0" borderId="1" xfId="50" applyFont="1" applyFill="1" applyBorder="1">
      <alignment vertical="center"/>
    </xf>
    <xf numFmtId="176" fontId="0" fillId="0" borderId="0" xfId="0" applyNumberFormat="1">
      <alignment vertical="center"/>
    </xf>
    <xf numFmtId="176" fontId="0" fillId="0" borderId="0" xfId="50" applyNumberFormat="1" applyFont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4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5" fontId="1" fillId="0" borderId="3" xfId="66" applyNumberFormat="1" applyFont="1" applyFill="1" applyBorder="1" applyAlignment="1">
      <alignment horizontal="left" vertical="center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5" fontId="1" fillId="0" borderId="4" xfId="66" applyNumberFormat="1" applyFont="1" applyFill="1" applyBorder="1" applyAlignment="1">
      <alignment horizontal="left" vertical="center"/>
    </xf>
    <xf numFmtId="178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184" fontId="1" fillId="0" borderId="7" xfId="66" applyNumberFormat="1" applyFont="1" applyFill="1" applyBorder="1" applyAlignment="1" applyProtection="1">
      <alignment horizontal="right" vertical="center" wrapText="1"/>
    </xf>
    <xf numFmtId="185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5" fontId="1" fillId="0" borderId="3" xfId="66" applyNumberFormat="1" applyFont="1" applyFill="1" applyBorder="1" applyAlignment="1">
      <alignment horizontal="left" vertical="center" wrapText="1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5" fontId="1" fillId="0" borderId="24" xfId="66" applyNumberFormat="1" applyFont="1" applyFill="1" applyBorder="1" applyAlignment="1">
      <alignment horizontal="left" vertical="center"/>
    </xf>
    <xf numFmtId="185" fontId="1" fillId="0" borderId="3" xfId="66" applyNumberFormat="1" applyFont="1" applyFill="1" applyBorder="1" applyAlignment="1" applyProtection="1">
      <alignment horizontal="left" vertical="center"/>
    </xf>
    <xf numFmtId="178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78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78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78" fontId="1" fillId="0" borderId="1" xfId="66" applyNumberFormat="1" applyFont="1" applyFill="1" applyBorder="1" applyAlignment="1" applyProtection="1">
      <alignment horizontal="right" vertical="center" wrapText="1"/>
    </xf>
    <xf numFmtId="178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78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4" fontId="1" fillId="0" borderId="3" xfId="67" applyNumberFormat="1" applyFont="1" applyFill="1" applyBorder="1" applyAlignment="1" applyProtection="1">
      <alignment horizontal="right" vertical="center" wrapText="1"/>
    </xf>
    <xf numFmtId="184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7" fontId="1" fillId="0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7" fontId="9" fillId="0" borderId="1" xfId="16" applyNumberFormat="1" applyFont="1" applyFill="1" applyBorder="1" applyAlignment="1" applyProtection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0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290.83999999999997</v>
      </c>
      <c r="C4" s="102" t="s">
        <v>7</v>
      </c>
      <c r="D4" s="103">
        <v>247.51</v>
      </c>
    </row>
    <row r="5" spans="1:10" s="92" customFormat="1" ht="23.25" customHeight="1">
      <c r="A5" s="100" t="s">
        <v>8</v>
      </c>
      <c r="B5" s="104">
        <v>290.83999999999997</v>
      </c>
      <c r="C5" s="102" t="s">
        <v>9</v>
      </c>
      <c r="D5" s="103">
        <v>231.37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16.14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43.33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290.83999999999997</v>
      </c>
      <c r="C15" s="124" t="s">
        <v>19</v>
      </c>
      <c r="D15" s="103">
        <v>290.83999999999997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290.83999999999997</v>
      </c>
      <c r="C19" s="130" t="s">
        <v>25</v>
      </c>
      <c r="D19" s="131">
        <v>290.83999999999997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13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2" t="s">
        <v>234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3" t="s">
        <v>2</v>
      </c>
      <c r="R2" s="213"/>
      <c r="S2" s="213"/>
      <c r="T2" s="213"/>
    </row>
    <row r="3" spans="1:20" ht="20.100000000000001" customHeight="1">
      <c r="A3" s="204" t="s">
        <v>235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20.100000000000001" customHeight="1">
      <c r="A4" s="204" t="s">
        <v>236</v>
      </c>
      <c r="B4" s="204"/>
      <c r="C4" s="204"/>
      <c r="D4" s="204"/>
      <c r="E4" s="204"/>
      <c r="F4" s="204"/>
      <c r="G4" s="204"/>
      <c r="H4" s="204"/>
      <c r="I4" s="204"/>
      <c r="J4" s="204" t="s">
        <v>237</v>
      </c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20.100000000000001" customHeight="1">
      <c r="A5" s="204" t="s">
        <v>238</v>
      </c>
      <c r="B5" s="204" t="s">
        <v>239</v>
      </c>
      <c r="C5" s="204"/>
      <c r="D5" s="204"/>
      <c r="E5" s="204"/>
      <c r="F5" s="204"/>
      <c r="G5" s="204"/>
      <c r="H5" s="204"/>
      <c r="I5" s="204"/>
      <c r="J5" s="204" t="s">
        <v>240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0" ht="39.950000000000003" customHeight="1">
      <c r="A6" s="204"/>
      <c r="B6" s="204" t="s">
        <v>241</v>
      </c>
      <c r="C6" s="204"/>
      <c r="D6" s="204"/>
      <c r="E6" s="204"/>
      <c r="F6" s="204"/>
      <c r="G6" s="204"/>
      <c r="H6" s="204"/>
      <c r="I6" s="204"/>
      <c r="J6" s="204" t="s">
        <v>242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s="18" customFormat="1" ht="60" customHeight="1">
      <c r="A7" s="204"/>
      <c r="B7" s="208" t="s">
        <v>243</v>
      </c>
      <c r="C7" s="208"/>
      <c r="D7" s="208"/>
      <c r="E7" s="208"/>
      <c r="F7" s="208"/>
      <c r="G7" s="208"/>
      <c r="H7" s="23" t="s">
        <v>244</v>
      </c>
      <c r="I7" s="23"/>
      <c r="J7" s="208" t="s">
        <v>245</v>
      </c>
      <c r="K7" s="208"/>
      <c r="L7" s="208"/>
      <c r="M7" s="208"/>
      <c r="N7" s="208"/>
      <c r="O7" s="208"/>
      <c r="P7" s="208"/>
      <c r="Q7" s="23" t="s">
        <v>33</v>
      </c>
      <c r="R7" s="209">
        <v>0</v>
      </c>
      <c r="S7" s="210"/>
      <c r="T7" s="211"/>
    </row>
    <row r="8" spans="1:20" ht="39.950000000000003" customHeight="1">
      <c r="A8" s="204"/>
      <c r="B8" s="204" t="s">
        <v>246</v>
      </c>
      <c r="C8" s="204"/>
      <c r="D8" s="204"/>
      <c r="E8" s="204"/>
      <c r="F8" s="204"/>
      <c r="G8" s="204"/>
      <c r="H8" s="22" t="s">
        <v>119</v>
      </c>
      <c r="I8" s="22"/>
      <c r="J8" s="204" t="s">
        <v>247</v>
      </c>
      <c r="K8" s="204"/>
      <c r="L8" s="204"/>
      <c r="M8" s="204"/>
      <c r="N8" s="204"/>
      <c r="O8" s="204"/>
      <c r="P8" s="204"/>
      <c r="Q8" s="22" t="s">
        <v>248</v>
      </c>
      <c r="R8" s="204"/>
      <c r="S8" s="204"/>
      <c r="T8" s="204"/>
    </row>
    <row r="9" spans="1:20" ht="20.100000000000001" customHeight="1">
      <c r="A9" s="204"/>
      <c r="B9" s="204" t="s">
        <v>249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20" ht="20.100000000000001" customHeight="1">
      <c r="A10" s="204"/>
      <c r="B10" s="204" t="s">
        <v>250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20.100000000000001" customHeight="1">
      <c r="A11" s="204" t="s">
        <v>251</v>
      </c>
      <c r="B11" s="204" t="s">
        <v>252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ht="39.950000000000003" customHeight="1">
      <c r="A12" s="204"/>
      <c r="B12" s="204" t="s">
        <v>253</v>
      </c>
      <c r="C12" s="204"/>
      <c r="D12" s="204" t="s">
        <v>254</v>
      </c>
      <c r="E12" s="204"/>
      <c r="F12" s="204" t="s">
        <v>255</v>
      </c>
      <c r="G12" s="204"/>
      <c r="H12" s="204" t="s">
        <v>256</v>
      </c>
      <c r="I12" s="204"/>
      <c r="J12" s="204"/>
      <c r="K12" s="204"/>
      <c r="L12" s="204"/>
      <c r="M12" s="204"/>
      <c r="N12" s="204"/>
      <c r="O12" s="204"/>
      <c r="P12" s="204" t="s">
        <v>257</v>
      </c>
      <c r="Q12" s="204"/>
      <c r="R12" s="204"/>
      <c r="S12" s="204"/>
      <c r="T12" s="204"/>
    </row>
    <row r="13" spans="1:20" ht="20.100000000000001" customHeight="1">
      <c r="A13" s="204"/>
      <c r="B13" s="204"/>
      <c r="C13" s="204"/>
      <c r="D13" s="204" t="s">
        <v>258</v>
      </c>
      <c r="E13" s="204"/>
      <c r="F13" s="204" t="s">
        <v>259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20.100000000000001" customHeight="1">
      <c r="A14" s="204"/>
      <c r="B14" s="204"/>
      <c r="C14" s="204"/>
      <c r="D14" s="204"/>
      <c r="E14" s="204"/>
      <c r="F14" s="204" t="s">
        <v>260</v>
      </c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20.100000000000001" customHeight="1">
      <c r="A15" s="204"/>
      <c r="B15" s="204"/>
      <c r="C15" s="204"/>
      <c r="D15" s="204"/>
      <c r="E15" s="204"/>
      <c r="F15" s="204" t="s">
        <v>261</v>
      </c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20.100000000000001" customHeight="1">
      <c r="A16" s="204"/>
      <c r="B16" s="204"/>
      <c r="C16" s="204"/>
      <c r="D16" s="204"/>
      <c r="E16" s="204"/>
      <c r="F16" s="204" t="s">
        <v>262</v>
      </c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39.950000000000003" customHeight="1">
      <c r="A17" s="204"/>
      <c r="B17" s="204"/>
      <c r="C17" s="204"/>
      <c r="D17" s="204" t="s">
        <v>263</v>
      </c>
      <c r="E17" s="204"/>
      <c r="F17" s="204" t="s">
        <v>264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39.950000000000003" customHeight="1">
      <c r="A18" s="204"/>
      <c r="B18" s="204"/>
      <c r="C18" s="204"/>
      <c r="D18" s="204"/>
      <c r="E18" s="204"/>
      <c r="F18" s="204" t="s">
        <v>265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39.950000000000003" customHeight="1">
      <c r="A19" s="204"/>
      <c r="B19" s="204"/>
      <c r="C19" s="204"/>
      <c r="D19" s="204"/>
      <c r="E19" s="204"/>
      <c r="F19" s="204" t="s">
        <v>266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39.950000000000003" customHeight="1">
      <c r="A20" s="204"/>
      <c r="B20" s="204"/>
      <c r="C20" s="204"/>
      <c r="D20" s="204"/>
      <c r="E20" s="204"/>
      <c r="F20" s="204" t="s">
        <v>267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0" customHeight="1">
      <c r="A21" s="204"/>
      <c r="B21" s="204"/>
      <c r="C21" s="204"/>
      <c r="D21" s="204" t="s">
        <v>268</v>
      </c>
      <c r="E21" s="204"/>
      <c r="F21" s="204" t="s">
        <v>269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14.25" customHeight="1">
      <c r="A22" s="205" t="s">
        <v>270</v>
      </c>
      <c r="B22" s="205"/>
      <c r="C22" s="205"/>
      <c r="D22" s="205"/>
      <c r="E22" s="205"/>
      <c r="F22" s="205"/>
      <c r="G22" s="205"/>
      <c r="H22" s="206" t="s">
        <v>271</v>
      </c>
      <c r="I22" s="206"/>
      <c r="J22" s="207"/>
      <c r="K22" s="207"/>
      <c r="L22" s="207" t="s">
        <v>272</v>
      </c>
      <c r="M22" s="207"/>
      <c r="N22" s="207"/>
      <c r="O22" s="207"/>
      <c r="P22" s="207"/>
      <c r="Q22" s="207"/>
      <c r="R22" s="207"/>
      <c r="S22" s="207"/>
      <c r="T22" s="207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4" t="s">
        <v>273</v>
      </c>
      <c r="B1" s="214"/>
      <c r="C1" s="214"/>
      <c r="D1" s="214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274</v>
      </c>
      <c r="B3" s="7" t="s">
        <v>275</v>
      </c>
      <c r="C3" s="6" t="s">
        <v>274</v>
      </c>
      <c r="D3" s="7" t="s">
        <v>276</v>
      </c>
    </row>
    <row r="4" spans="1:4" s="1" customFormat="1" ht="30" customHeight="1">
      <c r="A4" s="8" t="s">
        <v>277</v>
      </c>
      <c r="B4" s="9"/>
      <c r="C4" s="10" t="s">
        <v>278</v>
      </c>
      <c r="D4" s="11">
        <v>0</v>
      </c>
    </row>
    <row r="5" spans="1:4" s="1" customFormat="1" ht="30" customHeight="1">
      <c r="A5" s="8" t="s">
        <v>279</v>
      </c>
      <c r="B5" s="9"/>
      <c r="C5" s="10" t="s">
        <v>280</v>
      </c>
      <c r="D5" s="9"/>
    </row>
    <row r="6" spans="1:4" s="1" customFormat="1" ht="30" customHeight="1">
      <c r="A6" s="8" t="s">
        <v>281</v>
      </c>
      <c r="B6" s="9"/>
      <c r="C6" s="10" t="s">
        <v>282</v>
      </c>
      <c r="D6" s="9"/>
    </row>
    <row r="7" spans="1:4" s="1" customFormat="1" ht="30" customHeight="1">
      <c r="A7" s="8" t="s">
        <v>283</v>
      </c>
      <c r="B7" s="9"/>
      <c r="C7" s="10" t="s">
        <v>284</v>
      </c>
      <c r="D7" s="9"/>
    </row>
    <row r="8" spans="1:4" s="1" customFormat="1" ht="30" customHeight="1">
      <c r="A8" s="8" t="s">
        <v>285</v>
      </c>
      <c r="B8" s="9"/>
      <c r="C8" s="10" t="s">
        <v>286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287</v>
      </c>
      <c r="B10" s="13"/>
      <c r="C10" s="14" t="s">
        <v>288</v>
      </c>
      <c r="D10" s="13"/>
    </row>
    <row r="11" spans="1:4" s="1" customFormat="1" ht="30" customHeight="1">
      <c r="A11" s="15" t="s">
        <v>289</v>
      </c>
      <c r="B11" s="9"/>
      <c r="C11" s="16" t="s">
        <v>290</v>
      </c>
      <c r="D11" s="9"/>
    </row>
    <row r="12" spans="1:4" s="1" customFormat="1" ht="30" customHeight="1">
      <c r="A12" s="16" t="s">
        <v>291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showGridLines="0" showZeros="0" topLeftCell="A52" workbookViewId="0">
      <selection activeCell="A65" sqref="A65:XFD65"/>
    </sheetView>
  </sheetViews>
  <sheetFormatPr defaultColWidth="9" defaultRowHeight="11.25"/>
  <cols>
    <col min="1" max="1" width="5.125" style="135" customWidth="1"/>
    <col min="2" max="3" width="4.125" style="135" customWidth="1"/>
    <col min="4" max="4" width="19.75" style="135" customWidth="1"/>
    <col min="5" max="6" width="13.625" style="135" customWidth="1"/>
    <col min="7" max="16" width="11.5" style="135" customWidth="1"/>
    <col min="17" max="17" width="6.875" style="135" customWidth="1"/>
    <col min="18" max="18" width="10.375" style="135" customWidth="1"/>
    <col min="19" max="19" width="9.625" style="135" customWidth="1"/>
    <col min="20" max="251" width="6.875" style="135" customWidth="1"/>
    <col min="252" max="16384" width="9" style="135"/>
  </cols>
  <sheetData>
    <row r="1" spans="1:22" ht="42" customHeight="1">
      <c r="A1" s="149" t="s">
        <v>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2" s="133" customFormat="1" ht="20.100000000000001" customHeight="1">
      <c r="A2" s="150" t="s">
        <v>1</v>
      </c>
      <c r="B2" s="150"/>
      <c r="C2" s="150"/>
      <c r="D2" s="150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s="133" customFormat="1" ht="20.100000000000001" customHeight="1">
      <c r="A3" s="147" t="s">
        <v>27</v>
      </c>
      <c r="B3" s="147"/>
      <c r="C3" s="147"/>
      <c r="D3" s="148" t="s">
        <v>28</v>
      </c>
      <c r="E3" s="146" t="s">
        <v>29</v>
      </c>
      <c r="F3" s="151" t="s">
        <v>30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46" t="s">
        <v>31</v>
      </c>
      <c r="S3" s="146"/>
      <c r="T3" s="146" t="s">
        <v>32</v>
      </c>
      <c r="U3" s="146" t="s">
        <v>33</v>
      </c>
      <c r="V3" s="146" t="s">
        <v>34</v>
      </c>
    </row>
    <row r="4" spans="1:22" s="133" customFormat="1" ht="20.100000000000001" customHeight="1">
      <c r="A4" s="147"/>
      <c r="B4" s="147"/>
      <c r="C4" s="147"/>
      <c r="D4" s="148"/>
      <c r="E4" s="146"/>
      <c r="F4" s="146" t="s">
        <v>35</v>
      </c>
      <c r="G4" s="151" t="s">
        <v>36</v>
      </c>
      <c r="H4" s="152"/>
      <c r="I4" s="153"/>
      <c r="J4" s="151" t="s">
        <v>37</v>
      </c>
      <c r="K4" s="152"/>
      <c r="L4" s="152"/>
      <c r="M4" s="152"/>
      <c r="N4" s="152"/>
      <c r="O4" s="153"/>
      <c r="P4" s="146" t="s">
        <v>38</v>
      </c>
      <c r="Q4" s="146" t="s">
        <v>39</v>
      </c>
      <c r="R4" s="146" t="s">
        <v>40</v>
      </c>
      <c r="S4" s="146" t="s">
        <v>41</v>
      </c>
      <c r="T4" s="146"/>
      <c r="U4" s="146"/>
      <c r="V4" s="146"/>
    </row>
    <row r="5" spans="1:22" s="133" customFormat="1" ht="20.100000000000001" customHeight="1">
      <c r="A5" s="148" t="s">
        <v>42</v>
      </c>
      <c r="B5" s="148" t="s">
        <v>43</v>
      </c>
      <c r="C5" s="148" t="s">
        <v>44</v>
      </c>
      <c r="D5" s="148"/>
      <c r="E5" s="146"/>
      <c r="F5" s="146"/>
      <c r="G5" s="154" t="s">
        <v>45</v>
      </c>
      <c r="H5" s="154" t="s">
        <v>46</v>
      </c>
      <c r="I5" s="154" t="s">
        <v>47</v>
      </c>
      <c r="J5" s="146" t="s">
        <v>48</v>
      </c>
      <c r="K5" s="146" t="s">
        <v>49</v>
      </c>
      <c r="L5" s="146" t="s">
        <v>50</v>
      </c>
      <c r="M5" s="146" t="s">
        <v>51</v>
      </c>
      <c r="N5" s="146" t="s">
        <v>52</v>
      </c>
      <c r="O5" s="146" t="s">
        <v>53</v>
      </c>
      <c r="P5" s="146"/>
      <c r="Q5" s="146"/>
      <c r="R5" s="146"/>
      <c r="S5" s="146"/>
      <c r="T5" s="146"/>
      <c r="U5" s="146"/>
      <c r="V5" s="146"/>
    </row>
    <row r="6" spans="1:22" s="133" customFormat="1" ht="30" customHeight="1">
      <c r="A6" s="148"/>
      <c r="B6" s="148"/>
      <c r="C6" s="148"/>
      <c r="D6" s="148"/>
      <c r="E6" s="146"/>
      <c r="F6" s="146"/>
      <c r="G6" s="155"/>
      <c r="H6" s="155"/>
      <c r="I6" s="155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E9+E48+E59+E65</f>
        <v>290.83999999999997</v>
      </c>
      <c r="F8" s="142">
        <f t="shared" si="0"/>
        <v>290.83999999999997</v>
      </c>
      <c r="G8" s="143">
        <f t="shared" si="0"/>
        <v>290.83999999999997</v>
      </c>
      <c r="H8" s="143">
        <f t="shared" si="0"/>
        <v>290.83999999999997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55</v>
      </c>
      <c r="E9" s="142">
        <f t="shared" ref="E9:V9" si="1">E10</f>
        <v>244.32</v>
      </c>
      <c r="F9" s="142">
        <f t="shared" si="1"/>
        <v>244.32</v>
      </c>
      <c r="G9" s="143">
        <f t="shared" si="1"/>
        <v>244.32</v>
      </c>
      <c r="H9" s="143">
        <f t="shared" si="1"/>
        <v>244.32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42">
        <f t="shared" si="1"/>
        <v>0</v>
      </c>
      <c r="S9" s="142">
        <f t="shared" si="1"/>
        <v>0</v>
      </c>
      <c r="T9" s="142">
        <f t="shared" si="1"/>
        <v>0</v>
      </c>
      <c r="U9" s="142">
        <f t="shared" si="1"/>
        <v>0</v>
      </c>
      <c r="V9" s="143">
        <f t="shared" si="1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ref="E10:V10" si="2">E11+E26+E29+E34</f>
        <v>244.32</v>
      </c>
      <c r="F10" s="142">
        <f t="shared" si="2"/>
        <v>244.32</v>
      </c>
      <c r="G10" s="143">
        <f t="shared" si="2"/>
        <v>244.32</v>
      </c>
      <c r="H10" s="143">
        <f t="shared" si="2"/>
        <v>244.32</v>
      </c>
      <c r="I10" s="143">
        <f t="shared" si="2"/>
        <v>0</v>
      </c>
      <c r="J10" s="143">
        <f t="shared" si="2"/>
        <v>0</v>
      </c>
      <c r="K10" s="142">
        <f t="shared" si="2"/>
        <v>0</v>
      </c>
      <c r="L10" s="142">
        <f t="shared" si="2"/>
        <v>0</v>
      </c>
      <c r="M10" s="142">
        <f t="shared" si="2"/>
        <v>0</v>
      </c>
      <c r="N10" s="142">
        <f t="shared" si="2"/>
        <v>0</v>
      </c>
      <c r="O10" s="142">
        <f t="shared" si="2"/>
        <v>0</v>
      </c>
      <c r="P10" s="142">
        <f t="shared" si="2"/>
        <v>0</v>
      </c>
      <c r="Q10" s="142">
        <f t="shared" si="2"/>
        <v>0</v>
      </c>
      <c r="R10" s="142">
        <f t="shared" si="2"/>
        <v>0</v>
      </c>
      <c r="S10" s="142">
        <f t="shared" si="2"/>
        <v>0</v>
      </c>
      <c r="T10" s="142">
        <f t="shared" si="2"/>
        <v>0</v>
      </c>
      <c r="U10" s="142">
        <f t="shared" si="2"/>
        <v>0</v>
      </c>
      <c r="V10" s="143">
        <f t="shared" si="2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ref="E11:V11" si="3">SUM(E12:E25)</f>
        <v>113.31</v>
      </c>
      <c r="F11" s="142">
        <f t="shared" si="3"/>
        <v>113.31</v>
      </c>
      <c r="G11" s="143">
        <f t="shared" si="3"/>
        <v>113.31</v>
      </c>
      <c r="H11" s="143">
        <f t="shared" si="3"/>
        <v>113.31</v>
      </c>
      <c r="I11" s="143">
        <f t="shared" si="3"/>
        <v>0</v>
      </c>
      <c r="J11" s="143">
        <f t="shared" si="3"/>
        <v>0</v>
      </c>
      <c r="K11" s="142">
        <f t="shared" si="3"/>
        <v>0</v>
      </c>
      <c r="L11" s="142">
        <f t="shared" si="3"/>
        <v>0</v>
      </c>
      <c r="M11" s="142">
        <f t="shared" si="3"/>
        <v>0</v>
      </c>
      <c r="N11" s="142">
        <f t="shared" si="3"/>
        <v>0</v>
      </c>
      <c r="O11" s="142">
        <f t="shared" si="3"/>
        <v>0</v>
      </c>
      <c r="P11" s="142">
        <f t="shared" si="3"/>
        <v>0</v>
      </c>
      <c r="Q11" s="142">
        <f t="shared" si="3"/>
        <v>0</v>
      </c>
      <c r="R11" s="142">
        <f t="shared" si="3"/>
        <v>0</v>
      </c>
      <c r="S11" s="142">
        <f t="shared" si="3"/>
        <v>0</v>
      </c>
      <c r="T11" s="142">
        <f t="shared" si="3"/>
        <v>0</v>
      </c>
      <c r="U11" s="142">
        <f t="shared" si="3"/>
        <v>0</v>
      </c>
      <c r="V11" s="143">
        <f t="shared" si="3"/>
        <v>0</v>
      </c>
    </row>
    <row r="12" spans="1:22" ht="20.100000000000001" customHeight="1">
      <c r="A12" s="140" t="s">
        <v>58</v>
      </c>
      <c r="B12" s="140" t="s">
        <v>59</v>
      </c>
      <c r="C12" s="140" t="s">
        <v>60</v>
      </c>
      <c r="D12" s="141" t="s">
        <v>61</v>
      </c>
      <c r="E12" s="142">
        <v>59.17</v>
      </c>
      <c r="F12" s="142">
        <v>59.17</v>
      </c>
      <c r="G12" s="143">
        <v>59.17</v>
      </c>
      <c r="H12" s="143">
        <v>59.17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 t="s">
        <v>58</v>
      </c>
      <c r="B13" s="140" t="s">
        <v>59</v>
      </c>
      <c r="C13" s="140" t="s">
        <v>60</v>
      </c>
      <c r="D13" s="141" t="s">
        <v>62</v>
      </c>
      <c r="E13" s="142">
        <v>4.93</v>
      </c>
      <c r="F13" s="142">
        <v>4.93</v>
      </c>
      <c r="G13" s="143">
        <v>4.93</v>
      </c>
      <c r="H13" s="143">
        <v>4.93</v>
      </c>
      <c r="I13" s="143">
        <v>0</v>
      </c>
      <c r="J13" s="143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3">
        <v>0</v>
      </c>
    </row>
    <row r="14" spans="1:22" ht="20.100000000000001" customHeight="1">
      <c r="A14" s="140" t="s">
        <v>58</v>
      </c>
      <c r="B14" s="140" t="s">
        <v>59</v>
      </c>
      <c r="C14" s="140" t="s">
        <v>60</v>
      </c>
      <c r="D14" s="141" t="s">
        <v>63</v>
      </c>
      <c r="E14" s="142">
        <v>5.77</v>
      </c>
      <c r="F14" s="142">
        <v>5.77</v>
      </c>
      <c r="G14" s="143">
        <v>5.77</v>
      </c>
      <c r="H14" s="143">
        <v>5.77</v>
      </c>
      <c r="I14" s="143">
        <v>0</v>
      </c>
      <c r="J14" s="143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  <c r="T14" s="142">
        <v>0</v>
      </c>
      <c r="U14" s="142">
        <v>0</v>
      </c>
      <c r="V14" s="143">
        <v>0</v>
      </c>
    </row>
    <row r="15" spans="1:22" ht="20.100000000000001" customHeight="1">
      <c r="A15" s="140" t="s">
        <v>58</v>
      </c>
      <c r="B15" s="140" t="s">
        <v>59</v>
      </c>
      <c r="C15" s="140" t="s">
        <v>60</v>
      </c>
      <c r="D15" s="141" t="s">
        <v>64</v>
      </c>
      <c r="E15" s="142">
        <v>4.93</v>
      </c>
      <c r="F15" s="142">
        <v>4.93</v>
      </c>
      <c r="G15" s="143">
        <v>4.93</v>
      </c>
      <c r="H15" s="143">
        <v>4.93</v>
      </c>
      <c r="I15" s="143">
        <v>0</v>
      </c>
      <c r="J15" s="143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3">
        <v>0</v>
      </c>
    </row>
    <row r="16" spans="1:22" ht="20.100000000000001" customHeight="1">
      <c r="A16" s="140" t="s">
        <v>58</v>
      </c>
      <c r="B16" s="140" t="s">
        <v>59</v>
      </c>
      <c r="C16" s="140" t="s">
        <v>60</v>
      </c>
      <c r="D16" s="141" t="s">
        <v>65</v>
      </c>
      <c r="E16" s="142">
        <v>7.2</v>
      </c>
      <c r="F16" s="142">
        <v>7.2</v>
      </c>
      <c r="G16" s="143">
        <v>7.2</v>
      </c>
      <c r="H16" s="143">
        <v>7.2</v>
      </c>
      <c r="I16" s="143">
        <v>0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3">
        <v>0</v>
      </c>
    </row>
    <row r="17" spans="1:22" ht="20.100000000000001" customHeight="1">
      <c r="A17" s="140" t="s">
        <v>58</v>
      </c>
      <c r="B17" s="140" t="s">
        <v>59</v>
      </c>
      <c r="C17" s="140" t="s">
        <v>60</v>
      </c>
      <c r="D17" s="141" t="s">
        <v>66</v>
      </c>
      <c r="E17" s="142">
        <v>1.71</v>
      </c>
      <c r="F17" s="142">
        <v>1.71</v>
      </c>
      <c r="G17" s="143">
        <v>1.71</v>
      </c>
      <c r="H17" s="143">
        <v>1.71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</row>
    <row r="18" spans="1:22" ht="20.100000000000001" customHeight="1">
      <c r="A18" s="140" t="s">
        <v>58</v>
      </c>
      <c r="B18" s="140" t="s">
        <v>59</v>
      </c>
      <c r="C18" s="140" t="s">
        <v>60</v>
      </c>
      <c r="D18" s="141" t="s">
        <v>67</v>
      </c>
      <c r="E18" s="142">
        <v>8.52</v>
      </c>
      <c r="F18" s="142">
        <v>8.52</v>
      </c>
      <c r="G18" s="143">
        <v>8.52</v>
      </c>
      <c r="H18" s="143">
        <v>8.52</v>
      </c>
      <c r="I18" s="143">
        <v>0</v>
      </c>
      <c r="J18" s="143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3">
        <v>0</v>
      </c>
    </row>
    <row r="19" spans="1:22" ht="20.100000000000001" customHeight="1">
      <c r="A19" s="140" t="s">
        <v>58</v>
      </c>
      <c r="B19" s="140" t="s">
        <v>59</v>
      </c>
      <c r="C19" s="140" t="s">
        <v>60</v>
      </c>
      <c r="D19" s="141" t="s">
        <v>68</v>
      </c>
      <c r="E19" s="142">
        <v>4.0599999999999996</v>
      </c>
      <c r="F19" s="142">
        <v>4.0599999999999996</v>
      </c>
      <c r="G19" s="143">
        <v>4.0599999999999996</v>
      </c>
      <c r="H19" s="143">
        <v>4.0599999999999996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 t="s">
        <v>58</v>
      </c>
      <c r="B20" s="140" t="s">
        <v>59</v>
      </c>
      <c r="C20" s="140" t="s">
        <v>60</v>
      </c>
      <c r="D20" s="141" t="s">
        <v>69</v>
      </c>
      <c r="E20" s="142">
        <v>0.02</v>
      </c>
      <c r="F20" s="142">
        <v>0.02</v>
      </c>
      <c r="G20" s="143">
        <v>0.02</v>
      </c>
      <c r="H20" s="143">
        <v>0.02</v>
      </c>
      <c r="I20" s="143">
        <v>0</v>
      </c>
      <c r="J20" s="143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3">
        <v>0</v>
      </c>
    </row>
    <row r="21" spans="1:22" ht="20.100000000000001" customHeight="1">
      <c r="A21" s="140" t="s">
        <v>58</v>
      </c>
      <c r="B21" s="140" t="s">
        <v>59</v>
      </c>
      <c r="C21" s="140" t="s">
        <v>60</v>
      </c>
      <c r="D21" s="141" t="s">
        <v>70</v>
      </c>
      <c r="E21" s="142">
        <v>2.37</v>
      </c>
      <c r="F21" s="142">
        <v>2.37</v>
      </c>
      <c r="G21" s="143">
        <v>2.37</v>
      </c>
      <c r="H21" s="143">
        <v>2.37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</row>
    <row r="22" spans="1:22" ht="20.100000000000001" customHeight="1">
      <c r="A22" s="140" t="s">
        <v>58</v>
      </c>
      <c r="B22" s="140" t="s">
        <v>59</v>
      </c>
      <c r="C22" s="140" t="s">
        <v>60</v>
      </c>
      <c r="D22" s="141" t="s">
        <v>71</v>
      </c>
      <c r="E22" s="142">
        <v>1.18</v>
      </c>
      <c r="F22" s="142">
        <v>1.18</v>
      </c>
      <c r="G22" s="143">
        <v>1.18</v>
      </c>
      <c r="H22" s="143">
        <v>1.18</v>
      </c>
      <c r="I22" s="143">
        <v>0</v>
      </c>
      <c r="J22" s="143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3">
        <v>0</v>
      </c>
    </row>
    <row r="23" spans="1:22" ht="20.100000000000001" customHeight="1">
      <c r="A23" s="140" t="s">
        <v>58</v>
      </c>
      <c r="B23" s="140" t="s">
        <v>59</v>
      </c>
      <c r="C23" s="140" t="s">
        <v>60</v>
      </c>
      <c r="D23" s="141" t="s">
        <v>72</v>
      </c>
      <c r="E23" s="142">
        <v>1.87</v>
      </c>
      <c r="F23" s="142">
        <v>1.87</v>
      </c>
      <c r="G23" s="143">
        <v>1.87</v>
      </c>
      <c r="H23" s="143">
        <v>1.87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 t="s">
        <v>58</v>
      </c>
      <c r="B24" s="140" t="s">
        <v>59</v>
      </c>
      <c r="C24" s="140" t="s">
        <v>60</v>
      </c>
      <c r="D24" s="141" t="s">
        <v>73</v>
      </c>
      <c r="E24" s="142">
        <v>3</v>
      </c>
      <c r="F24" s="142">
        <v>3</v>
      </c>
      <c r="G24" s="143">
        <v>3</v>
      </c>
      <c r="H24" s="143">
        <v>3</v>
      </c>
      <c r="I24" s="143">
        <v>0</v>
      </c>
      <c r="J24" s="143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3">
        <v>0</v>
      </c>
    </row>
    <row r="25" spans="1:22" ht="20.100000000000001" customHeight="1">
      <c r="A25" s="140" t="s">
        <v>58</v>
      </c>
      <c r="B25" s="140" t="s">
        <v>59</v>
      </c>
      <c r="C25" s="140" t="s">
        <v>60</v>
      </c>
      <c r="D25" s="141" t="s">
        <v>74</v>
      </c>
      <c r="E25" s="142">
        <v>8.58</v>
      </c>
      <c r="F25" s="142">
        <v>8.58</v>
      </c>
      <c r="G25" s="143">
        <v>8.58</v>
      </c>
      <c r="H25" s="143">
        <v>8.58</v>
      </c>
      <c r="I25" s="143">
        <v>0</v>
      </c>
      <c r="J25" s="143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3">
        <v>0</v>
      </c>
    </row>
    <row r="26" spans="1:22" ht="20.100000000000001" customHeight="1">
      <c r="A26" s="140"/>
      <c r="B26" s="140"/>
      <c r="C26" s="140"/>
      <c r="D26" s="141" t="s">
        <v>75</v>
      </c>
      <c r="E26" s="142">
        <f t="shared" ref="E26:V26" si="4">SUM(E27:E28)</f>
        <v>11.2</v>
      </c>
      <c r="F26" s="142">
        <f t="shared" si="4"/>
        <v>11.2</v>
      </c>
      <c r="G26" s="143">
        <f t="shared" si="4"/>
        <v>11.2</v>
      </c>
      <c r="H26" s="143">
        <f t="shared" si="4"/>
        <v>11.2</v>
      </c>
      <c r="I26" s="143">
        <f t="shared" si="4"/>
        <v>0</v>
      </c>
      <c r="J26" s="143">
        <f t="shared" si="4"/>
        <v>0</v>
      </c>
      <c r="K26" s="142">
        <f t="shared" si="4"/>
        <v>0</v>
      </c>
      <c r="L26" s="142">
        <f t="shared" si="4"/>
        <v>0</v>
      </c>
      <c r="M26" s="142">
        <f t="shared" si="4"/>
        <v>0</v>
      </c>
      <c r="N26" s="142">
        <f t="shared" si="4"/>
        <v>0</v>
      </c>
      <c r="O26" s="142">
        <f t="shared" si="4"/>
        <v>0</v>
      </c>
      <c r="P26" s="142">
        <f t="shared" si="4"/>
        <v>0</v>
      </c>
      <c r="Q26" s="142">
        <f t="shared" si="4"/>
        <v>0</v>
      </c>
      <c r="R26" s="142">
        <f t="shared" si="4"/>
        <v>0</v>
      </c>
      <c r="S26" s="142">
        <f t="shared" si="4"/>
        <v>0</v>
      </c>
      <c r="T26" s="142">
        <f t="shared" si="4"/>
        <v>0</v>
      </c>
      <c r="U26" s="142">
        <f t="shared" si="4"/>
        <v>0</v>
      </c>
      <c r="V26" s="143">
        <f t="shared" si="4"/>
        <v>0</v>
      </c>
    </row>
    <row r="27" spans="1:22" ht="20.100000000000001" customHeight="1">
      <c r="A27" s="140" t="s">
        <v>58</v>
      </c>
      <c r="B27" s="140" t="s">
        <v>59</v>
      </c>
      <c r="C27" s="140" t="s">
        <v>76</v>
      </c>
      <c r="D27" s="141" t="s">
        <v>77</v>
      </c>
      <c r="E27" s="142">
        <v>10</v>
      </c>
      <c r="F27" s="142">
        <v>10</v>
      </c>
      <c r="G27" s="143">
        <v>10</v>
      </c>
      <c r="H27" s="143">
        <v>10</v>
      </c>
      <c r="I27" s="143">
        <v>0</v>
      </c>
      <c r="J27" s="143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3">
        <v>0</v>
      </c>
    </row>
    <row r="28" spans="1:22" ht="20.100000000000001" customHeight="1">
      <c r="A28" s="140" t="s">
        <v>58</v>
      </c>
      <c r="B28" s="140" t="s">
        <v>59</v>
      </c>
      <c r="C28" s="140" t="s">
        <v>76</v>
      </c>
      <c r="D28" s="141" t="s">
        <v>78</v>
      </c>
      <c r="E28" s="142">
        <v>1.2</v>
      </c>
      <c r="F28" s="142">
        <v>1.2</v>
      </c>
      <c r="G28" s="143">
        <v>1.2</v>
      </c>
      <c r="H28" s="143">
        <v>1.2</v>
      </c>
      <c r="I28" s="143">
        <v>0</v>
      </c>
      <c r="J28" s="143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3">
        <v>0</v>
      </c>
    </row>
    <row r="29" spans="1:22" ht="20.100000000000001" customHeight="1">
      <c r="A29" s="140"/>
      <c r="B29" s="140"/>
      <c r="C29" s="140"/>
      <c r="D29" s="141" t="s">
        <v>79</v>
      </c>
      <c r="E29" s="142">
        <f t="shared" ref="E29:V29" si="5">SUM(E30:E33)</f>
        <v>32.130000000000003</v>
      </c>
      <c r="F29" s="142">
        <f t="shared" si="5"/>
        <v>32.130000000000003</v>
      </c>
      <c r="G29" s="143">
        <f t="shared" si="5"/>
        <v>32.130000000000003</v>
      </c>
      <c r="H29" s="143">
        <f t="shared" si="5"/>
        <v>32.130000000000003</v>
      </c>
      <c r="I29" s="143">
        <f t="shared" si="5"/>
        <v>0</v>
      </c>
      <c r="J29" s="143">
        <f t="shared" si="5"/>
        <v>0</v>
      </c>
      <c r="K29" s="142">
        <f t="shared" si="5"/>
        <v>0</v>
      </c>
      <c r="L29" s="142">
        <f t="shared" si="5"/>
        <v>0</v>
      </c>
      <c r="M29" s="142">
        <f t="shared" si="5"/>
        <v>0</v>
      </c>
      <c r="N29" s="142">
        <f t="shared" si="5"/>
        <v>0</v>
      </c>
      <c r="O29" s="142">
        <f t="shared" si="5"/>
        <v>0</v>
      </c>
      <c r="P29" s="142">
        <f t="shared" si="5"/>
        <v>0</v>
      </c>
      <c r="Q29" s="142">
        <f t="shared" si="5"/>
        <v>0</v>
      </c>
      <c r="R29" s="142">
        <f t="shared" si="5"/>
        <v>0</v>
      </c>
      <c r="S29" s="142">
        <f t="shared" si="5"/>
        <v>0</v>
      </c>
      <c r="T29" s="142">
        <f t="shared" si="5"/>
        <v>0</v>
      </c>
      <c r="U29" s="142">
        <f t="shared" si="5"/>
        <v>0</v>
      </c>
      <c r="V29" s="143">
        <f t="shared" si="5"/>
        <v>0</v>
      </c>
    </row>
    <row r="30" spans="1:22" ht="20.100000000000001" customHeight="1">
      <c r="A30" s="140" t="s">
        <v>58</v>
      </c>
      <c r="B30" s="140" t="s">
        <v>59</v>
      </c>
      <c r="C30" s="140" t="s">
        <v>80</v>
      </c>
      <c r="D30" s="141" t="s">
        <v>81</v>
      </c>
      <c r="E30" s="142">
        <v>10.08</v>
      </c>
      <c r="F30" s="142">
        <v>10.08</v>
      </c>
      <c r="G30" s="143">
        <v>10.08</v>
      </c>
      <c r="H30" s="143">
        <v>10.08</v>
      </c>
      <c r="I30" s="143">
        <v>0</v>
      </c>
      <c r="J30" s="143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42">
        <v>0</v>
      </c>
      <c r="U30" s="142">
        <v>0</v>
      </c>
      <c r="V30" s="143">
        <v>0</v>
      </c>
    </row>
    <row r="31" spans="1:22" ht="20.100000000000001" customHeight="1">
      <c r="A31" s="140" t="s">
        <v>58</v>
      </c>
      <c r="B31" s="140" t="s">
        <v>59</v>
      </c>
      <c r="C31" s="140" t="s">
        <v>80</v>
      </c>
      <c r="D31" s="141" t="s">
        <v>82</v>
      </c>
      <c r="E31" s="142">
        <v>1.85</v>
      </c>
      <c r="F31" s="142">
        <v>1.85</v>
      </c>
      <c r="G31" s="143">
        <v>1.85</v>
      </c>
      <c r="H31" s="143">
        <v>1.85</v>
      </c>
      <c r="I31" s="143">
        <v>0</v>
      </c>
      <c r="J31" s="143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3">
        <v>0</v>
      </c>
    </row>
    <row r="32" spans="1:22" ht="20.100000000000001" customHeight="1">
      <c r="A32" s="140" t="s">
        <v>58</v>
      </c>
      <c r="B32" s="140" t="s">
        <v>59</v>
      </c>
      <c r="C32" s="140" t="s">
        <v>80</v>
      </c>
      <c r="D32" s="141" t="s">
        <v>83</v>
      </c>
      <c r="E32" s="142">
        <v>10</v>
      </c>
      <c r="F32" s="142">
        <v>10</v>
      </c>
      <c r="G32" s="143">
        <v>10</v>
      </c>
      <c r="H32" s="143">
        <v>10</v>
      </c>
      <c r="I32" s="143">
        <v>0</v>
      </c>
      <c r="J32" s="143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3">
        <v>0</v>
      </c>
    </row>
    <row r="33" spans="1:22" ht="20.100000000000001" customHeight="1">
      <c r="A33" s="140" t="s">
        <v>58</v>
      </c>
      <c r="B33" s="140" t="s">
        <v>59</v>
      </c>
      <c r="C33" s="140" t="s">
        <v>80</v>
      </c>
      <c r="D33" s="141" t="s">
        <v>84</v>
      </c>
      <c r="E33" s="142">
        <v>10.199999999999999</v>
      </c>
      <c r="F33" s="142">
        <v>10.199999999999999</v>
      </c>
      <c r="G33" s="143">
        <v>10.199999999999999</v>
      </c>
      <c r="H33" s="143">
        <v>10.199999999999999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3">
        <v>0</v>
      </c>
    </row>
    <row r="34" spans="1:22" ht="20.100000000000001" customHeight="1">
      <c r="A34" s="140"/>
      <c r="B34" s="140"/>
      <c r="C34" s="140"/>
      <c r="D34" s="141" t="s">
        <v>85</v>
      </c>
      <c r="E34" s="142">
        <f t="shared" ref="E34:V34" si="6">SUM(E35:E47)</f>
        <v>87.68</v>
      </c>
      <c r="F34" s="142">
        <f t="shared" si="6"/>
        <v>87.68</v>
      </c>
      <c r="G34" s="143">
        <f t="shared" si="6"/>
        <v>87.68</v>
      </c>
      <c r="H34" s="143">
        <f t="shared" si="6"/>
        <v>87.68</v>
      </c>
      <c r="I34" s="143">
        <f t="shared" si="6"/>
        <v>0</v>
      </c>
      <c r="J34" s="143">
        <f t="shared" si="6"/>
        <v>0</v>
      </c>
      <c r="K34" s="142">
        <f t="shared" si="6"/>
        <v>0</v>
      </c>
      <c r="L34" s="142">
        <f t="shared" si="6"/>
        <v>0</v>
      </c>
      <c r="M34" s="142">
        <f t="shared" si="6"/>
        <v>0</v>
      </c>
      <c r="N34" s="142">
        <f t="shared" si="6"/>
        <v>0</v>
      </c>
      <c r="O34" s="142">
        <f t="shared" si="6"/>
        <v>0</v>
      </c>
      <c r="P34" s="142">
        <f t="shared" si="6"/>
        <v>0</v>
      </c>
      <c r="Q34" s="142">
        <f t="shared" si="6"/>
        <v>0</v>
      </c>
      <c r="R34" s="142">
        <f t="shared" si="6"/>
        <v>0</v>
      </c>
      <c r="S34" s="142">
        <f t="shared" si="6"/>
        <v>0</v>
      </c>
      <c r="T34" s="142">
        <f t="shared" si="6"/>
        <v>0</v>
      </c>
      <c r="U34" s="142">
        <f t="shared" si="6"/>
        <v>0</v>
      </c>
      <c r="V34" s="143">
        <f t="shared" si="6"/>
        <v>0</v>
      </c>
    </row>
    <row r="35" spans="1:22" ht="20.100000000000001" customHeight="1">
      <c r="A35" s="140" t="s">
        <v>58</v>
      </c>
      <c r="B35" s="140" t="s">
        <v>59</v>
      </c>
      <c r="C35" s="140" t="s">
        <v>86</v>
      </c>
      <c r="D35" s="141" t="s">
        <v>87</v>
      </c>
      <c r="E35" s="142">
        <v>33.26</v>
      </c>
      <c r="F35" s="142">
        <v>33.26</v>
      </c>
      <c r="G35" s="143">
        <v>33.26</v>
      </c>
      <c r="H35" s="143">
        <v>33.26</v>
      </c>
      <c r="I35" s="143">
        <v>0</v>
      </c>
      <c r="J35" s="143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3">
        <v>0</v>
      </c>
    </row>
    <row r="36" spans="1:22" ht="20.100000000000001" customHeight="1">
      <c r="A36" s="140" t="s">
        <v>58</v>
      </c>
      <c r="B36" s="140" t="s">
        <v>59</v>
      </c>
      <c r="C36" s="140" t="s">
        <v>86</v>
      </c>
      <c r="D36" s="141" t="s">
        <v>88</v>
      </c>
      <c r="E36" s="142">
        <v>14.79</v>
      </c>
      <c r="F36" s="142">
        <v>14.79</v>
      </c>
      <c r="G36" s="143">
        <v>14.79</v>
      </c>
      <c r="H36" s="143">
        <v>14.79</v>
      </c>
      <c r="I36" s="143">
        <v>0</v>
      </c>
      <c r="J36" s="143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3">
        <v>0</v>
      </c>
    </row>
    <row r="37" spans="1:22" ht="20.100000000000001" customHeight="1">
      <c r="A37" s="140" t="s">
        <v>58</v>
      </c>
      <c r="B37" s="140" t="s">
        <v>59</v>
      </c>
      <c r="C37" s="140" t="s">
        <v>86</v>
      </c>
      <c r="D37" s="141" t="s">
        <v>89</v>
      </c>
      <c r="E37" s="142">
        <v>6.34</v>
      </c>
      <c r="F37" s="142">
        <v>6.34</v>
      </c>
      <c r="G37" s="143">
        <v>6.34</v>
      </c>
      <c r="H37" s="143">
        <v>6.34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3">
        <v>0</v>
      </c>
    </row>
    <row r="38" spans="1:22" ht="20.100000000000001" customHeight="1">
      <c r="A38" s="140" t="s">
        <v>58</v>
      </c>
      <c r="B38" s="140" t="s">
        <v>59</v>
      </c>
      <c r="C38" s="140" t="s">
        <v>86</v>
      </c>
      <c r="D38" s="141" t="s">
        <v>62</v>
      </c>
      <c r="E38" s="142">
        <v>4.55</v>
      </c>
      <c r="F38" s="142">
        <v>4.55</v>
      </c>
      <c r="G38" s="143">
        <v>4.55</v>
      </c>
      <c r="H38" s="143">
        <v>4.55</v>
      </c>
      <c r="I38" s="143">
        <v>0</v>
      </c>
      <c r="J38" s="143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3">
        <v>0</v>
      </c>
    </row>
    <row r="39" spans="1:22" ht="20.100000000000001" customHeight="1">
      <c r="A39" s="140" t="s">
        <v>58</v>
      </c>
      <c r="B39" s="140" t="s">
        <v>59</v>
      </c>
      <c r="C39" s="140" t="s">
        <v>86</v>
      </c>
      <c r="D39" s="141" t="s">
        <v>63</v>
      </c>
      <c r="E39" s="142">
        <v>1.76</v>
      </c>
      <c r="F39" s="142">
        <v>1.76</v>
      </c>
      <c r="G39" s="143">
        <v>1.76</v>
      </c>
      <c r="H39" s="143">
        <v>1.76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3">
        <v>0</v>
      </c>
    </row>
    <row r="40" spans="1:22" ht="20.100000000000001" customHeight="1">
      <c r="A40" s="140" t="s">
        <v>58</v>
      </c>
      <c r="B40" s="140" t="s">
        <v>59</v>
      </c>
      <c r="C40" s="140" t="s">
        <v>86</v>
      </c>
      <c r="D40" s="141" t="s">
        <v>64</v>
      </c>
      <c r="E40" s="142">
        <v>4.55</v>
      </c>
      <c r="F40" s="142">
        <v>4.55</v>
      </c>
      <c r="G40" s="143">
        <v>4.55</v>
      </c>
      <c r="H40" s="143">
        <v>4.55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3">
        <v>0</v>
      </c>
    </row>
    <row r="41" spans="1:22" ht="20.100000000000001" customHeight="1">
      <c r="A41" s="140" t="s">
        <v>58</v>
      </c>
      <c r="B41" s="140" t="s">
        <v>59</v>
      </c>
      <c r="C41" s="140" t="s">
        <v>86</v>
      </c>
      <c r="D41" s="141" t="s">
        <v>65</v>
      </c>
      <c r="E41" s="142">
        <v>15.84</v>
      </c>
      <c r="F41" s="142">
        <v>15.84</v>
      </c>
      <c r="G41" s="143">
        <v>15.84</v>
      </c>
      <c r="H41" s="143">
        <v>15.84</v>
      </c>
      <c r="I41" s="143">
        <v>0</v>
      </c>
      <c r="J41" s="143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2">
        <v>0</v>
      </c>
      <c r="S41" s="142">
        <v>0</v>
      </c>
      <c r="T41" s="142">
        <v>0</v>
      </c>
      <c r="U41" s="142">
        <v>0</v>
      </c>
      <c r="V41" s="143">
        <v>0</v>
      </c>
    </row>
    <row r="42" spans="1:22" ht="20.100000000000001" customHeight="1">
      <c r="A42" s="140" t="s">
        <v>58</v>
      </c>
      <c r="B42" s="140" t="s">
        <v>59</v>
      </c>
      <c r="C42" s="140" t="s">
        <v>86</v>
      </c>
      <c r="D42" s="141" t="s">
        <v>66</v>
      </c>
      <c r="E42" s="142">
        <v>0.16</v>
      </c>
      <c r="F42" s="142">
        <v>0.16</v>
      </c>
      <c r="G42" s="143">
        <v>0.16</v>
      </c>
      <c r="H42" s="143">
        <v>0.16</v>
      </c>
      <c r="I42" s="143">
        <v>0</v>
      </c>
      <c r="J42" s="143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  <c r="P42" s="142">
        <v>0</v>
      </c>
      <c r="Q42" s="142">
        <v>0</v>
      </c>
      <c r="R42" s="142">
        <v>0</v>
      </c>
      <c r="S42" s="142">
        <v>0</v>
      </c>
      <c r="T42" s="142">
        <v>0</v>
      </c>
      <c r="U42" s="142">
        <v>0</v>
      </c>
      <c r="V42" s="143">
        <v>0</v>
      </c>
    </row>
    <row r="43" spans="1:22" ht="20.100000000000001" customHeight="1">
      <c r="A43" s="140" t="s">
        <v>58</v>
      </c>
      <c r="B43" s="140" t="s">
        <v>59</v>
      </c>
      <c r="C43" s="140" t="s">
        <v>86</v>
      </c>
      <c r="D43" s="141" t="s">
        <v>67</v>
      </c>
      <c r="E43" s="142">
        <v>0.28000000000000003</v>
      </c>
      <c r="F43" s="142">
        <v>0.28000000000000003</v>
      </c>
      <c r="G43" s="143">
        <v>0.28000000000000003</v>
      </c>
      <c r="H43" s="143">
        <v>0.28000000000000003</v>
      </c>
      <c r="I43" s="143">
        <v>0</v>
      </c>
      <c r="J43" s="143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v>0</v>
      </c>
      <c r="U43" s="142">
        <v>0</v>
      </c>
      <c r="V43" s="143">
        <v>0</v>
      </c>
    </row>
    <row r="44" spans="1:22" ht="20.100000000000001" customHeight="1">
      <c r="A44" s="140" t="s">
        <v>58</v>
      </c>
      <c r="B44" s="140" t="s">
        <v>59</v>
      </c>
      <c r="C44" s="140" t="s">
        <v>86</v>
      </c>
      <c r="D44" s="141" t="s">
        <v>69</v>
      </c>
      <c r="E44" s="142">
        <v>0.19</v>
      </c>
      <c r="F44" s="142">
        <v>0.19</v>
      </c>
      <c r="G44" s="143">
        <v>0.19</v>
      </c>
      <c r="H44" s="143">
        <v>0.19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</row>
    <row r="45" spans="1:22" ht="20.100000000000001" customHeight="1">
      <c r="A45" s="140" t="s">
        <v>58</v>
      </c>
      <c r="B45" s="140" t="s">
        <v>59</v>
      </c>
      <c r="C45" s="140" t="s">
        <v>86</v>
      </c>
      <c r="D45" s="141" t="s">
        <v>70</v>
      </c>
      <c r="E45" s="142">
        <v>2.1800000000000002</v>
      </c>
      <c r="F45" s="142">
        <v>2.1800000000000002</v>
      </c>
      <c r="G45" s="143">
        <v>2.1800000000000002</v>
      </c>
      <c r="H45" s="143">
        <v>2.1800000000000002</v>
      </c>
      <c r="I45" s="143">
        <v>0</v>
      </c>
      <c r="J45" s="143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v>0</v>
      </c>
      <c r="U45" s="142">
        <v>0</v>
      </c>
      <c r="V45" s="143">
        <v>0</v>
      </c>
    </row>
    <row r="46" spans="1:22" ht="20.100000000000001" customHeight="1">
      <c r="A46" s="140" t="s">
        <v>58</v>
      </c>
      <c r="B46" s="140" t="s">
        <v>59</v>
      </c>
      <c r="C46" s="140" t="s">
        <v>86</v>
      </c>
      <c r="D46" s="141" t="s">
        <v>71</v>
      </c>
      <c r="E46" s="142">
        <v>1.0900000000000001</v>
      </c>
      <c r="F46" s="142">
        <v>1.0900000000000001</v>
      </c>
      <c r="G46" s="143">
        <v>1.0900000000000001</v>
      </c>
      <c r="H46" s="143">
        <v>1.0900000000000001</v>
      </c>
      <c r="I46" s="143">
        <v>0</v>
      </c>
      <c r="J46" s="143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v>0</v>
      </c>
      <c r="U46" s="142">
        <v>0</v>
      </c>
      <c r="V46" s="143">
        <v>0</v>
      </c>
    </row>
    <row r="47" spans="1:22" ht="20.100000000000001" customHeight="1">
      <c r="A47" s="140" t="s">
        <v>58</v>
      </c>
      <c r="B47" s="140" t="s">
        <v>59</v>
      </c>
      <c r="C47" s="140" t="s">
        <v>86</v>
      </c>
      <c r="D47" s="141" t="s">
        <v>72</v>
      </c>
      <c r="E47" s="142">
        <v>2.69</v>
      </c>
      <c r="F47" s="142">
        <v>2.69</v>
      </c>
      <c r="G47" s="143">
        <v>2.69</v>
      </c>
      <c r="H47" s="143">
        <v>2.69</v>
      </c>
      <c r="I47" s="143">
        <v>0</v>
      </c>
      <c r="J47" s="143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v>0</v>
      </c>
      <c r="U47" s="142">
        <v>0</v>
      </c>
      <c r="V47" s="143">
        <v>0</v>
      </c>
    </row>
    <row r="48" spans="1:22" ht="20.100000000000001" customHeight="1">
      <c r="A48" s="140"/>
      <c r="B48" s="140"/>
      <c r="C48" s="140"/>
      <c r="D48" s="141" t="s">
        <v>90</v>
      </c>
      <c r="E48" s="142">
        <f t="shared" ref="E48:V48" si="7">E49+E52</f>
        <v>24.91</v>
      </c>
      <c r="F48" s="142">
        <f t="shared" si="7"/>
        <v>24.91</v>
      </c>
      <c r="G48" s="143">
        <f t="shared" si="7"/>
        <v>24.91</v>
      </c>
      <c r="H48" s="143">
        <f t="shared" si="7"/>
        <v>24.91</v>
      </c>
      <c r="I48" s="143">
        <f t="shared" si="7"/>
        <v>0</v>
      </c>
      <c r="J48" s="143">
        <f t="shared" si="7"/>
        <v>0</v>
      </c>
      <c r="K48" s="142">
        <f t="shared" si="7"/>
        <v>0</v>
      </c>
      <c r="L48" s="142">
        <f t="shared" si="7"/>
        <v>0</v>
      </c>
      <c r="M48" s="142">
        <f t="shared" si="7"/>
        <v>0</v>
      </c>
      <c r="N48" s="142">
        <f t="shared" si="7"/>
        <v>0</v>
      </c>
      <c r="O48" s="142">
        <f t="shared" si="7"/>
        <v>0</v>
      </c>
      <c r="P48" s="142">
        <f t="shared" si="7"/>
        <v>0</v>
      </c>
      <c r="Q48" s="142">
        <f t="shared" si="7"/>
        <v>0</v>
      </c>
      <c r="R48" s="142">
        <f t="shared" si="7"/>
        <v>0</v>
      </c>
      <c r="S48" s="142">
        <f t="shared" si="7"/>
        <v>0</v>
      </c>
      <c r="T48" s="142">
        <f t="shared" si="7"/>
        <v>0</v>
      </c>
      <c r="U48" s="142">
        <f t="shared" si="7"/>
        <v>0</v>
      </c>
      <c r="V48" s="143">
        <f t="shared" si="7"/>
        <v>0</v>
      </c>
    </row>
    <row r="49" spans="1:22" ht="20.100000000000001" customHeight="1">
      <c r="A49" s="140"/>
      <c r="B49" s="140"/>
      <c r="C49" s="140"/>
      <c r="D49" s="141" t="s">
        <v>91</v>
      </c>
      <c r="E49" s="142">
        <f t="shared" ref="E49:N50" si="8">E50</f>
        <v>22.76</v>
      </c>
      <c r="F49" s="142">
        <f t="shared" si="8"/>
        <v>22.76</v>
      </c>
      <c r="G49" s="143">
        <f t="shared" si="8"/>
        <v>22.76</v>
      </c>
      <c r="H49" s="143">
        <f t="shared" si="8"/>
        <v>22.76</v>
      </c>
      <c r="I49" s="143">
        <f t="shared" si="8"/>
        <v>0</v>
      </c>
      <c r="J49" s="143">
        <f t="shared" si="8"/>
        <v>0</v>
      </c>
      <c r="K49" s="142">
        <f t="shared" si="8"/>
        <v>0</v>
      </c>
      <c r="L49" s="142">
        <f t="shared" si="8"/>
        <v>0</v>
      </c>
      <c r="M49" s="142">
        <f t="shared" si="8"/>
        <v>0</v>
      </c>
      <c r="N49" s="142">
        <f t="shared" si="8"/>
        <v>0</v>
      </c>
      <c r="O49" s="142">
        <f t="shared" ref="O49:V50" si="9">O50</f>
        <v>0</v>
      </c>
      <c r="P49" s="142">
        <f t="shared" si="9"/>
        <v>0</v>
      </c>
      <c r="Q49" s="142">
        <f t="shared" si="9"/>
        <v>0</v>
      </c>
      <c r="R49" s="142">
        <f t="shared" si="9"/>
        <v>0</v>
      </c>
      <c r="S49" s="142">
        <f t="shared" si="9"/>
        <v>0</v>
      </c>
      <c r="T49" s="142">
        <f t="shared" si="9"/>
        <v>0</v>
      </c>
      <c r="U49" s="142">
        <f t="shared" si="9"/>
        <v>0</v>
      </c>
      <c r="V49" s="143">
        <f t="shared" si="9"/>
        <v>0</v>
      </c>
    </row>
    <row r="50" spans="1:22" ht="20.100000000000001" customHeight="1">
      <c r="A50" s="140"/>
      <c r="B50" s="140"/>
      <c r="C50" s="140"/>
      <c r="D50" s="141" t="s">
        <v>92</v>
      </c>
      <c r="E50" s="142">
        <f t="shared" si="8"/>
        <v>22.76</v>
      </c>
      <c r="F50" s="142">
        <f t="shared" si="8"/>
        <v>22.76</v>
      </c>
      <c r="G50" s="143">
        <f t="shared" si="8"/>
        <v>22.76</v>
      </c>
      <c r="H50" s="143">
        <f t="shared" si="8"/>
        <v>22.76</v>
      </c>
      <c r="I50" s="143">
        <f t="shared" si="8"/>
        <v>0</v>
      </c>
      <c r="J50" s="143">
        <f t="shared" si="8"/>
        <v>0</v>
      </c>
      <c r="K50" s="142">
        <f t="shared" si="8"/>
        <v>0</v>
      </c>
      <c r="L50" s="142">
        <f t="shared" si="8"/>
        <v>0</v>
      </c>
      <c r="M50" s="142">
        <f t="shared" si="8"/>
        <v>0</v>
      </c>
      <c r="N50" s="142">
        <f t="shared" si="8"/>
        <v>0</v>
      </c>
      <c r="O50" s="142">
        <f t="shared" si="9"/>
        <v>0</v>
      </c>
      <c r="P50" s="142">
        <f t="shared" si="9"/>
        <v>0</v>
      </c>
      <c r="Q50" s="142">
        <f t="shared" si="9"/>
        <v>0</v>
      </c>
      <c r="R50" s="142">
        <f t="shared" si="9"/>
        <v>0</v>
      </c>
      <c r="S50" s="142">
        <f t="shared" si="9"/>
        <v>0</v>
      </c>
      <c r="T50" s="142">
        <f t="shared" si="9"/>
        <v>0</v>
      </c>
      <c r="U50" s="142">
        <f t="shared" si="9"/>
        <v>0</v>
      </c>
      <c r="V50" s="143">
        <f t="shared" si="9"/>
        <v>0</v>
      </c>
    </row>
    <row r="51" spans="1:22" ht="20.100000000000001" customHeight="1">
      <c r="A51" s="140" t="s">
        <v>93</v>
      </c>
      <c r="B51" s="140" t="s">
        <v>59</v>
      </c>
      <c r="C51" s="140" t="s">
        <v>59</v>
      </c>
      <c r="D51" s="141" t="s">
        <v>94</v>
      </c>
      <c r="E51" s="142">
        <v>22.76</v>
      </c>
      <c r="F51" s="142">
        <v>22.76</v>
      </c>
      <c r="G51" s="143">
        <v>22.76</v>
      </c>
      <c r="H51" s="143">
        <v>22.76</v>
      </c>
      <c r="I51" s="143">
        <v>0</v>
      </c>
      <c r="J51" s="143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3">
        <v>0</v>
      </c>
    </row>
    <row r="52" spans="1:22" ht="20.100000000000001" customHeight="1">
      <c r="A52" s="140"/>
      <c r="B52" s="140"/>
      <c r="C52" s="140"/>
      <c r="D52" s="141" t="s">
        <v>95</v>
      </c>
      <c r="E52" s="142">
        <f t="shared" ref="E52:V52" si="10">E53+E55+E57</f>
        <v>2.15</v>
      </c>
      <c r="F52" s="142">
        <f t="shared" si="10"/>
        <v>2.15</v>
      </c>
      <c r="G52" s="143">
        <f t="shared" si="10"/>
        <v>2.15</v>
      </c>
      <c r="H52" s="143">
        <f t="shared" si="10"/>
        <v>2.15</v>
      </c>
      <c r="I52" s="143">
        <f t="shared" si="10"/>
        <v>0</v>
      </c>
      <c r="J52" s="143">
        <f t="shared" si="10"/>
        <v>0</v>
      </c>
      <c r="K52" s="142">
        <f t="shared" si="10"/>
        <v>0</v>
      </c>
      <c r="L52" s="142">
        <f t="shared" si="10"/>
        <v>0</v>
      </c>
      <c r="M52" s="142">
        <f t="shared" si="10"/>
        <v>0</v>
      </c>
      <c r="N52" s="142">
        <f t="shared" si="10"/>
        <v>0</v>
      </c>
      <c r="O52" s="142">
        <f t="shared" si="10"/>
        <v>0</v>
      </c>
      <c r="P52" s="142">
        <f t="shared" si="10"/>
        <v>0</v>
      </c>
      <c r="Q52" s="142">
        <f t="shared" si="10"/>
        <v>0</v>
      </c>
      <c r="R52" s="142">
        <f t="shared" si="10"/>
        <v>0</v>
      </c>
      <c r="S52" s="142">
        <f t="shared" si="10"/>
        <v>0</v>
      </c>
      <c r="T52" s="142">
        <f t="shared" si="10"/>
        <v>0</v>
      </c>
      <c r="U52" s="142">
        <f t="shared" si="10"/>
        <v>0</v>
      </c>
      <c r="V52" s="143">
        <f t="shared" si="10"/>
        <v>0</v>
      </c>
    </row>
    <row r="53" spans="1:22" ht="20.100000000000001" customHeight="1">
      <c r="A53" s="140"/>
      <c r="B53" s="140"/>
      <c r="C53" s="140"/>
      <c r="D53" s="141" t="s">
        <v>96</v>
      </c>
      <c r="E53" s="142">
        <f t="shared" ref="E53:V53" si="11">E54</f>
        <v>0.79</v>
      </c>
      <c r="F53" s="142">
        <f t="shared" si="11"/>
        <v>0.79</v>
      </c>
      <c r="G53" s="143">
        <f t="shared" si="11"/>
        <v>0.79</v>
      </c>
      <c r="H53" s="143">
        <f t="shared" si="11"/>
        <v>0.79</v>
      </c>
      <c r="I53" s="143">
        <f t="shared" si="11"/>
        <v>0</v>
      </c>
      <c r="J53" s="143">
        <f t="shared" si="11"/>
        <v>0</v>
      </c>
      <c r="K53" s="142">
        <f t="shared" si="11"/>
        <v>0</v>
      </c>
      <c r="L53" s="142">
        <f t="shared" si="11"/>
        <v>0</v>
      </c>
      <c r="M53" s="142">
        <f t="shared" si="11"/>
        <v>0</v>
      </c>
      <c r="N53" s="142">
        <f t="shared" si="11"/>
        <v>0</v>
      </c>
      <c r="O53" s="142">
        <f t="shared" si="11"/>
        <v>0</v>
      </c>
      <c r="P53" s="142">
        <f t="shared" si="11"/>
        <v>0</v>
      </c>
      <c r="Q53" s="142">
        <f t="shared" si="11"/>
        <v>0</v>
      </c>
      <c r="R53" s="142">
        <f t="shared" si="11"/>
        <v>0</v>
      </c>
      <c r="S53" s="142">
        <f t="shared" si="11"/>
        <v>0</v>
      </c>
      <c r="T53" s="142">
        <f t="shared" si="11"/>
        <v>0</v>
      </c>
      <c r="U53" s="142">
        <f t="shared" si="11"/>
        <v>0</v>
      </c>
      <c r="V53" s="143">
        <f t="shared" si="11"/>
        <v>0</v>
      </c>
    </row>
    <row r="54" spans="1:22" ht="20.100000000000001" customHeight="1">
      <c r="A54" s="140" t="s">
        <v>93</v>
      </c>
      <c r="B54" s="140" t="s">
        <v>97</v>
      </c>
      <c r="C54" s="140" t="s">
        <v>60</v>
      </c>
      <c r="D54" s="141" t="s">
        <v>98</v>
      </c>
      <c r="E54" s="142">
        <v>0.79</v>
      </c>
      <c r="F54" s="142">
        <v>0.79</v>
      </c>
      <c r="G54" s="143">
        <v>0.79</v>
      </c>
      <c r="H54" s="143">
        <v>0.79</v>
      </c>
      <c r="I54" s="143">
        <v>0</v>
      </c>
      <c r="J54" s="143">
        <v>0</v>
      </c>
      <c r="K54" s="142">
        <v>0</v>
      </c>
      <c r="L54" s="142">
        <v>0</v>
      </c>
      <c r="M54" s="142">
        <v>0</v>
      </c>
      <c r="N54" s="142">
        <v>0</v>
      </c>
      <c r="O54" s="142">
        <v>0</v>
      </c>
      <c r="P54" s="142">
        <v>0</v>
      </c>
      <c r="Q54" s="142">
        <v>0</v>
      </c>
      <c r="R54" s="142">
        <v>0</v>
      </c>
      <c r="S54" s="142">
        <v>0</v>
      </c>
      <c r="T54" s="142">
        <v>0</v>
      </c>
      <c r="U54" s="142">
        <v>0</v>
      </c>
      <c r="V54" s="143">
        <v>0</v>
      </c>
    </row>
    <row r="55" spans="1:22" ht="20.100000000000001" customHeight="1">
      <c r="A55" s="140"/>
      <c r="B55" s="140"/>
      <c r="C55" s="140"/>
      <c r="D55" s="141" t="s">
        <v>99</v>
      </c>
      <c r="E55" s="142">
        <f t="shared" ref="E55:V55" si="12">E56</f>
        <v>0.79</v>
      </c>
      <c r="F55" s="142">
        <f t="shared" si="12"/>
        <v>0.79</v>
      </c>
      <c r="G55" s="143">
        <f t="shared" si="12"/>
        <v>0.79</v>
      </c>
      <c r="H55" s="143">
        <f t="shared" si="12"/>
        <v>0.79</v>
      </c>
      <c r="I55" s="143">
        <f t="shared" si="12"/>
        <v>0</v>
      </c>
      <c r="J55" s="143">
        <f t="shared" si="12"/>
        <v>0</v>
      </c>
      <c r="K55" s="142">
        <f t="shared" si="12"/>
        <v>0</v>
      </c>
      <c r="L55" s="142">
        <f t="shared" si="12"/>
        <v>0</v>
      </c>
      <c r="M55" s="142">
        <f t="shared" si="12"/>
        <v>0</v>
      </c>
      <c r="N55" s="142">
        <f t="shared" si="12"/>
        <v>0</v>
      </c>
      <c r="O55" s="142">
        <f t="shared" si="12"/>
        <v>0</v>
      </c>
      <c r="P55" s="142">
        <f t="shared" si="12"/>
        <v>0</v>
      </c>
      <c r="Q55" s="142">
        <f t="shared" si="12"/>
        <v>0</v>
      </c>
      <c r="R55" s="142">
        <f t="shared" si="12"/>
        <v>0</v>
      </c>
      <c r="S55" s="142">
        <f t="shared" si="12"/>
        <v>0</v>
      </c>
      <c r="T55" s="142">
        <f t="shared" si="12"/>
        <v>0</v>
      </c>
      <c r="U55" s="142">
        <f t="shared" si="12"/>
        <v>0</v>
      </c>
      <c r="V55" s="143">
        <f t="shared" si="12"/>
        <v>0</v>
      </c>
    </row>
    <row r="56" spans="1:22" ht="20.100000000000001" customHeight="1">
      <c r="A56" s="140" t="s">
        <v>93</v>
      </c>
      <c r="B56" s="140" t="s">
        <v>97</v>
      </c>
      <c r="C56" s="140" t="s">
        <v>76</v>
      </c>
      <c r="D56" s="141" t="s">
        <v>100</v>
      </c>
      <c r="E56" s="142">
        <v>0.79</v>
      </c>
      <c r="F56" s="142">
        <v>0.79</v>
      </c>
      <c r="G56" s="143">
        <v>0.79</v>
      </c>
      <c r="H56" s="143">
        <v>0.79</v>
      </c>
      <c r="I56" s="143">
        <v>0</v>
      </c>
      <c r="J56" s="143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v>0</v>
      </c>
      <c r="U56" s="142">
        <v>0</v>
      </c>
      <c r="V56" s="143">
        <v>0</v>
      </c>
    </row>
    <row r="57" spans="1:22" ht="20.100000000000001" customHeight="1">
      <c r="A57" s="140"/>
      <c r="B57" s="140"/>
      <c r="C57" s="140"/>
      <c r="D57" s="141" t="s">
        <v>101</v>
      </c>
      <c r="E57" s="142">
        <f t="shared" ref="E57:V57" si="13">E58</f>
        <v>0.56999999999999995</v>
      </c>
      <c r="F57" s="142">
        <f t="shared" si="13"/>
        <v>0.56999999999999995</v>
      </c>
      <c r="G57" s="143">
        <f t="shared" si="13"/>
        <v>0.56999999999999995</v>
      </c>
      <c r="H57" s="143">
        <f t="shared" si="13"/>
        <v>0.56999999999999995</v>
      </c>
      <c r="I57" s="143">
        <f t="shared" si="13"/>
        <v>0</v>
      </c>
      <c r="J57" s="143">
        <f t="shared" si="13"/>
        <v>0</v>
      </c>
      <c r="K57" s="142">
        <f t="shared" si="13"/>
        <v>0</v>
      </c>
      <c r="L57" s="142">
        <f t="shared" si="13"/>
        <v>0</v>
      </c>
      <c r="M57" s="142">
        <f t="shared" si="13"/>
        <v>0</v>
      </c>
      <c r="N57" s="142">
        <f t="shared" si="13"/>
        <v>0</v>
      </c>
      <c r="O57" s="142">
        <f t="shared" si="13"/>
        <v>0</v>
      </c>
      <c r="P57" s="142">
        <f t="shared" si="13"/>
        <v>0</v>
      </c>
      <c r="Q57" s="142">
        <f t="shared" si="13"/>
        <v>0</v>
      </c>
      <c r="R57" s="142">
        <f t="shared" si="13"/>
        <v>0</v>
      </c>
      <c r="S57" s="142">
        <f t="shared" si="13"/>
        <v>0</v>
      </c>
      <c r="T57" s="142">
        <f t="shared" si="13"/>
        <v>0</v>
      </c>
      <c r="U57" s="142">
        <f t="shared" si="13"/>
        <v>0</v>
      </c>
      <c r="V57" s="143">
        <f t="shared" si="13"/>
        <v>0</v>
      </c>
    </row>
    <row r="58" spans="1:22" ht="20.100000000000001" customHeight="1">
      <c r="A58" s="140" t="s">
        <v>93</v>
      </c>
      <c r="B58" s="140" t="s">
        <v>97</v>
      </c>
      <c r="C58" s="140" t="s">
        <v>102</v>
      </c>
      <c r="D58" s="141" t="s">
        <v>103</v>
      </c>
      <c r="E58" s="142">
        <v>0.56999999999999995</v>
      </c>
      <c r="F58" s="142">
        <v>0.56999999999999995</v>
      </c>
      <c r="G58" s="143">
        <v>0.56999999999999995</v>
      </c>
      <c r="H58" s="143">
        <v>0.56999999999999995</v>
      </c>
      <c r="I58" s="143">
        <v>0</v>
      </c>
      <c r="J58" s="143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  <c r="P58" s="142">
        <v>0</v>
      </c>
      <c r="Q58" s="142">
        <v>0</v>
      </c>
      <c r="R58" s="142">
        <v>0</v>
      </c>
      <c r="S58" s="142">
        <v>0</v>
      </c>
      <c r="T58" s="142">
        <v>0</v>
      </c>
      <c r="U58" s="142">
        <v>0</v>
      </c>
      <c r="V58" s="143">
        <v>0</v>
      </c>
    </row>
    <row r="59" spans="1:22" ht="20.100000000000001" customHeight="1">
      <c r="A59" s="140"/>
      <c r="B59" s="140"/>
      <c r="C59" s="140"/>
      <c r="D59" s="141" t="s">
        <v>104</v>
      </c>
      <c r="E59" s="142">
        <f t="shared" ref="E59:V59" si="14">E60</f>
        <v>7.96</v>
      </c>
      <c r="F59" s="142">
        <f t="shared" si="14"/>
        <v>7.96</v>
      </c>
      <c r="G59" s="143">
        <f t="shared" si="14"/>
        <v>7.96</v>
      </c>
      <c r="H59" s="143">
        <f t="shared" si="14"/>
        <v>7.96</v>
      </c>
      <c r="I59" s="143">
        <f t="shared" si="14"/>
        <v>0</v>
      </c>
      <c r="J59" s="143">
        <f t="shared" si="14"/>
        <v>0</v>
      </c>
      <c r="K59" s="142">
        <f t="shared" si="14"/>
        <v>0</v>
      </c>
      <c r="L59" s="142">
        <f t="shared" si="14"/>
        <v>0</v>
      </c>
      <c r="M59" s="142">
        <f t="shared" si="14"/>
        <v>0</v>
      </c>
      <c r="N59" s="142">
        <f t="shared" si="14"/>
        <v>0</v>
      </c>
      <c r="O59" s="142">
        <f t="shared" si="14"/>
        <v>0</v>
      </c>
      <c r="P59" s="142">
        <f t="shared" si="14"/>
        <v>0</v>
      </c>
      <c r="Q59" s="142">
        <f t="shared" si="14"/>
        <v>0</v>
      </c>
      <c r="R59" s="142">
        <f t="shared" si="14"/>
        <v>0</v>
      </c>
      <c r="S59" s="142">
        <f t="shared" si="14"/>
        <v>0</v>
      </c>
      <c r="T59" s="142">
        <f t="shared" si="14"/>
        <v>0</v>
      </c>
      <c r="U59" s="142">
        <f t="shared" si="14"/>
        <v>0</v>
      </c>
      <c r="V59" s="143">
        <f t="shared" si="14"/>
        <v>0</v>
      </c>
    </row>
    <row r="60" spans="1:22" ht="20.100000000000001" customHeight="1">
      <c r="A60" s="140"/>
      <c r="B60" s="140"/>
      <c r="C60" s="140"/>
      <c r="D60" s="141" t="s">
        <v>105</v>
      </c>
      <c r="E60" s="142">
        <f t="shared" ref="E60:V60" si="15">E61+E63</f>
        <v>7.96</v>
      </c>
      <c r="F60" s="142">
        <f t="shared" si="15"/>
        <v>7.96</v>
      </c>
      <c r="G60" s="143">
        <f t="shared" si="15"/>
        <v>7.96</v>
      </c>
      <c r="H60" s="143">
        <f t="shared" si="15"/>
        <v>7.96</v>
      </c>
      <c r="I60" s="143">
        <f t="shared" si="15"/>
        <v>0</v>
      </c>
      <c r="J60" s="143">
        <f t="shared" si="15"/>
        <v>0</v>
      </c>
      <c r="K60" s="142">
        <f t="shared" si="15"/>
        <v>0</v>
      </c>
      <c r="L60" s="142">
        <f t="shared" si="15"/>
        <v>0</v>
      </c>
      <c r="M60" s="142">
        <f t="shared" si="15"/>
        <v>0</v>
      </c>
      <c r="N60" s="142">
        <f t="shared" si="15"/>
        <v>0</v>
      </c>
      <c r="O60" s="142">
        <f t="shared" si="15"/>
        <v>0</v>
      </c>
      <c r="P60" s="142">
        <f t="shared" si="15"/>
        <v>0</v>
      </c>
      <c r="Q60" s="142">
        <f t="shared" si="15"/>
        <v>0</v>
      </c>
      <c r="R60" s="142">
        <f t="shared" si="15"/>
        <v>0</v>
      </c>
      <c r="S60" s="142">
        <f t="shared" si="15"/>
        <v>0</v>
      </c>
      <c r="T60" s="142">
        <f t="shared" si="15"/>
        <v>0</v>
      </c>
      <c r="U60" s="142">
        <f t="shared" si="15"/>
        <v>0</v>
      </c>
      <c r="V60" s="143">
        <f t="shared" si="15"/>
        <v>0</v>
      </c>
    </row>
    <row r="61" spans="1:22" ht="20.100000000000001" customHeight="1">
      <c r="A61" s="140"/>
      <c r="B61" s="140"/>
      <c r="C61" s="140"/>
      <c r="D61" s="141" t="s">
        <v>106</v>
      </c>
      <c r="E61" s="142">
        <f t="shared" ref="E61:V61" si="16">E62</f>
        <v>4.1399999999999997</v>
      </c>
      <c r="F61" s="142">
        <f t="shared" si="16"/>
        <v>4.1399999999999997</v>
      </c>
      <c r="G61" s="143">
        <f t="shared" si="16"/>
        <v>4.1399999999999997</v>
      </c>
      <c r="H61" s="143">
        <f t="shared" si="16"/>
        <v>4.1399999999999997</v>
      </c>
      <c r="I61" s="143">
        <f t="shared" si="16"/>
        <v>0</v>
      </c>
      <c r="J61" s="143">
        <f t="shared" si="16"/>
        <v>0</v>
      </c>
      <c r="K61" s="142">
        <f t="shared" si="16"/>
        <v>0</v>
      </c>
      <c r="L61" s="142">
        <f t="shared" si="16"/>
        <v>0</v>
      </c>
      <c r="M61" s="142">
        <f t="shared" si="16"/>
        <v>0</v>
      </c>
      <c r="N61" s="142">
        <f t="shared" si="16"/>
        <v>0</v>
      </c>
      <c r="O61" s="142">
        <f t="shared" si="16"/>
        <v>0</v>
      </c>
      <c r="P61" s="142">
        <f t="shared" si="16"/>
        <v>0</v>
      </c>
      <c r="Q61" s="142">
        <f t="shared" si="16"/>
        <v>0</v>
      </c>
      <c r="R61" s="142">
        <f t="shared" si="16"/>
        <v>0</v>
      </c>
      <c r="S61" s="142">
        <f t="shared" si="16"/>
        <v>0</v>
      </c>
      <c r="T61" s="142">
        <f t="shared" si="16"/>
        <v>0</v>
      </c>
      <c r="U61" s="142">
        <f t="shared" si="16"/>
        <v>0</v>
      </c>
      <c r="V61" s="143">
        <f t="shared" si="16"/>
        <v>0</v>
      </c>
    </row>
    <row r="62" spans="1:22" ht="20.100000000000001" customHeight="1">
      <c r="A62" s="140" t="s">
        <v>107</v>
      </c>
      <c r="B62" s="140" t="s">
        <v>108</v>
      </c>
      <c r="C62" s="140" t="s">
        <v>60</v>
      </c>
      <c r="D62" s="141" t="s">
        <v>109</v>
      </c>
      <c r="E62" s="142">
        <v>4.1399999999999997</v>
      </c>
      <c r="F62" s="142">
        <v>4.1399999999999997</v>
      </c>
      <c r="G62" s="143">
        <v>4.1399999999999997</v>
      </c>
      <c r="H62" s="143">
        <v>4.1399999999999997</v>
      </c>
      <c r="I62" s="143">
        <v>0</v>
      </c>
      <c r="J62" s="143">
        <v>0</v>
      </c>
      <c r="K62" s="142">
        <v>0</v>
      </c>
      <c r="L62" s="142">
        <v>0</v>
      </c>
      <c r="M62" s="142">
        <v>0</v>
      </c>
      <c r="N62" s="142">
        <v>0</v>
      </c>
      <c r="O62" s="142">
        <v>0</v>
      </c>
      <c r="P62" s="142">
        <v>0</v>
      </c>
      <c r="Q62" s="142">
        <v>0</v>
      </c>
      <c r="R62" s="142">
        <v>0</v>
      </c>
      <c r="S62" s="142">
        <v>0</v>
      </c>
      <c r="T62" s="142">
        <v>0</v>
      </c>
      <c r="U62" s="142">
        <v>0</v>
      </c>
      <c r="V62" s="143">
        <v>0</v>
      </c>
    </row>
    <row r="63" spans="1:22" ht="20.100000000000001" customHeight="1">
      <c r="A63" s="140"/>
      <c r="B63" s="140"/>
      <c r="C63" s="140"/>
      <c r="D63" s="141" t="s">
        <v>110</v>
      </c>
      <c r="E63" s="142">
        <f t="shared" ref="E63:V63" si="17">E64</f>
        <v>3.82</v>
      </c>
      <c r="F63" s="142">
        <f t="shared" si="17"/>
        <v>3.82</v>
      </c>
      <c r="G63" s="143">
        <f t="shared" si="17"/>
        <v>3.82</v>
      </c>
      <c r="H63" s="143">
        <f t="shared" si="17"/>
        <v>3.82</v>
      </c>
      <c r="I63" s="143">
        <f t="shared" si="17"/>
        <v>0</v>
      </c>
      <c r="J63" s="143">
        <f t="shared" si="17"/>
        <v>0</v>
      </c>
      <c r="K63" s="142">
        <f t="shared" si="17"/>
        <v>0</v>
      </c>
      <c r="L63" s="142">
        <f t="shared" si="17"/>
        <v>0</v>
      </c>
      <c r="M63" s="142">
        <f t="shared" si="17"/>
        <v>0</v>
      </c>
      <c r="N63" s="142">
        <f t="shared" si="17"/>
        <v>0</v>
      </c>
      <c r="O63" s="142">
        <f t="shared" si="17"/>
        <v>0</v>
      </c>
      <c r="P63" s="142">
        <f t="shared" si="17"/>
        <v>0</v>
      </c>
      <c r="Q63" s="142">
        <f t="shared" si="17"/>
        <v>0</v>
      </c>
      <c r="R63" s="142">
        <f t="shared" si="17"/>
        <v>0</v>
      </c>
      <c r="S63" s="142">
        <f t="shared" si="17"/>
        <v>0</v>
      </c>
      <c r="T63" s="142">
        <f t="shared" si="17"/>
        <v>0</v>
      </c>
      <c r="U63" s="142">
        <f t="shared" si="17"/>
        <v>0</v>
      </c>
      <c r="V63" s="143">
        <f t="shared" si="17"/>
        <v>0</v>
      </c>
    </row>
    <row r="64" spans="1:22" ht="20.100000000000001" customHeight="1">
      <c r="A64" s="140" t="s">
        <v>107</v>
      </c>
      <c r="B64" s="140" t="s">
        <v>108</v>
      </c>
      <c r="C64" s="140" t="s">
        <v>76</v>
      </c>
      <c r="D64" s="141" t="s">
        <v>109</v>
      </c>
      <c r="E64" s="142">
        <v>3.82</v>
      </c>
      <c r="F64" s="142">
        <v>3.82</v>
      </c>
      <c r="G64" s="143">
        <v>3.82</v>
      </c>
      <c r="H64" s="143">
        <v>3.82</v>
      </c>
      <c r="I64" s="143">
        <v>0</v>
      </c>
      <c r="J64" s="143">
        <v>0</v>
      </c>
      <c r="K64" s="142">
        <v>0</v>
      </c>
      <c r="L64" s="142">
        <v>0</v>
      </c>
      <c r="M64" s="142">
        <v>0</v>
      </c>
      <c r="N64" s="142">
        <v>0</v>
      </c>
      <c r="O64" s="142">
        <v>0</v>
      </c>
      <c r="P64" s="142">
        <v>0</v>
      </c>
      <c r="Q64" s="142">
        <v>0</v>
      </c>
      <c r="R64" s="142">
        <v>0</v>
      </c>
      <c r="S64" s="142">
        <v>0</v>
      </c>
      <c r="T64" s="142">
        <v>0</v>
      </c>
      <c r="U64" s="142">
        <v>0</v>
      </c>
      <c r="V64" s="143">
        <v>0</v>
      </c>
    </row>
    <row r="65" spans="1:22" ht="20.100000000000001" customHeight="1">
      <c r="A65" s="140"/>
      <c r="B65" s="140"/>
      <c r="C65" s="140"/>
      <c r="D65" s="141" t="s">
        <v>111</v>
      </c>
      <c r="E65" s="142">
        <f t="shared" ref="E65:N67" si="18">E66</f>
        <v>13.65</v>
      </c>
      <c r="F65" s="142">
        <f t="shared" si="18"/>
        <v>13.65</v>
      </c>
      <c r="G65" s="143">
        <f t="shared" si="18"/>
        <v>13.65</v>
      </c>
      <c r="H65" s="143">
        <f t="shared" si="18"/>
        <v>13.65</v>
      </c>
      <c r="I65" s="143">
        <f t="shared" si="18"/>
        <v>0</v>
      </c>
      <c r="J65" s="143">
        <f t="shared" si="18"/>
        <v>0</v>
      </c>
      <c r="K65" s="142">
        <f t="shared" si="18"/>
        <v>0</v>
      </c>
      <c r="L65" s="142">
        <f t="shared" si="18"/>
        <v>0</v>
      </c>
      <c r="M65" s="142">
        <f t="shared" si="18"/>
        <v>0</v>
      </c>
      <c r="N65" s="142">
        <f t="shared" si="18"/>
        <v>0</v>
      </c>
      <c r="O65" s="142">
        <f t="shared" ref="O65:V67" si="19">O66</f>
        <v>0</v>
      </c>
      <c r="P65" s="142">
        <f t="shared" si="19"/>
        <v>0</v>
      </c>
      <c r="Q65" s="142">
        <f t="shared" si="19"/>
        <v>0</v>
      </c>
      <c r="R65" s="142">
        <f t="shared" si="19"/>
        <v>0</v>
      </c>
      <c r="S65" s="142">
        <f t="shared" si="19"/>
        <v>0</v>
      </c>
      <c r="T65" s="142">
        <f t="shared" si="19"/>
        <v>0</v>
      </c>
      <c r="U65" s="142">
        <f t="shared" si="19"/>
        <v>0</v>
      </c>
      <c r="V65" s="143">
        <f t="shared" si="19"/>
        <v>0</v>
      </c>
    </row>
    <row r="66" spans="1:22" ht="20.100000000000001" customHeight="1">
      <c r="A66" s="140"/>
      <c r="B66" s="140"/>
      <c r="C66" s="140"/>
      <c r="D66" s="141" t="s">
        <v>112</v>
      </c>
      <c r="E66" s="142">
        <f t="shared" si="18"/>
        <v>13.65</v>
      </c>
      <c r="F66" s="142">
        <f t="shared" si="18"/>
        <v>13.65</v>
      </c>
      <c r="G66" s="143">
        <f t="shared" si="18"/>
        <v>13.65</v>
      </c>
      <c r="H66" s="143">
        <f t="shared" si="18"/>
        <v>13.65</v>
      </c>
      <c r="I66" s="143">
        <f t="shared" si="18"/>
        <v>0</v>
      </c>
      <c r="J66" s="143">
        <f t="shared" si="18"/>
        <v>0</v>
      </c>
      <c r="K66" s="142">
        <f t="shared" si="18"/>
        <v>0</v>
      </c>
      <c r="L66" s="142">
        <f t="shared" si="18"/>
        <v>0</v>
      </c>
      <c r="M66" s="142">
        <f t="shared" si="18"/>
        <v>0</v>
      </c>
      <c r="N66" s="142">
        <f t="shared" si="18"/>
        <v>0</v>
      </c>
      <c r="O66" s="142">
        <f t="shared" si="19"/>
        <v>0</v>
      </c>
      <c r="P66" s="142">
        <f t="shared" si="19"/>
        <v>0</v>
      </c>
      <c r="Q66" s="142">
        <f t="shared" si="19"/>
        <v>0</v>
      </c>
      <c r="R66" s="142">
        <f t="shared" si="19"/>
        <v>0</v>
      </c>
      <c r="S66" s="142">
        <f t="shared" si="19"/>
        <v>0</v>
      </c>
      <c r="T66" s="142">
        <f t="shared" si="19"/>
        <v>0</v>
      </c>
      <c r="U66" s="142">
        <f t="shared" si="19"/>
        <v>0</v>
      </c>
      <c r="V66" s="143">
        <f t="shared" si="19"/>
        <v>0</v>
      </c>
    </row>
    <row r="67" spans="1:22" ht="20.100000000000001" customHeight="1">
      <c r="A67" s="140"/>
      <c r="B67" s="140"/>
      <c r="C67" s="140"/>
      <c r="D67" s="141" t="s">
        <v>113</v>
      </c>
      <c r="E67" s="142">
        <f t="shared" si="18"/>
        <v>13.65</v>
      </c>
      <c r="F67" s="142">
        <f t="shared" si="18"/>
        <v>13.65</v>
      </c>
      <c r="G67" s="143">
        <f t="shared" si="18"/>
        <v>13.65</v>
      </c>
      <c r="H67" s="143">
        <f t="shared" si="18"/>
        <v>13.65</v>
      </c>
      <c r="I67" s="143">
        <f t="shared" si="18"/>
        <v>0</v>
      </c>
      <c r="J67" s="143">
        <f t="shared" si="18"/>
        <v>0</v>
      </c>
      <c r="K67" s="142">
        <f t="shared" si="18"/>
        <v>0</v>
      </c>
      <c r="L67" s="142">
        <f t="shared" si="18"/>
        <v>0</v>
      </c>
      <c r="M67" s="142">
        <f t="shared" si="18"/>
        <v>0</v>
      </c>
      <c r="N67" s="142">
        <f t="shared" si="18"/>
        <v>0</v>
      </c>
      <c r="O67" s="142">
        <f t="shared" si="19"/>
        <v>0</v>
      </c>
      <c r="P67" s="142">
        <f t="shared" si="19"/>
        <v>0</v>
      </c>
      <c r="Q67" s="142">
        <f t="shared" si="19"/>
        <v>0</v>
      </c>
      <c r="R67" s="142">
        <f t="shared" si="19"/>
        <v>0</v>
      </c>
      <c r="S67" s="142">
        <f t="shared" si="19"/>
        <v>0</v>
      </c>
      <c r="T67" s="142">
        <f t="shared" si="19"/>
        <v>0</v>
      </c>
      <c r="U67" s="142">
        <f t="shared" si="19"/>
        <v>0</v>
      </c>
      <c r="V67" s="143">
        <f t="shared" si="19"/>
        <v>0</v>
      </c>
    </row>
    <row r="68" spans="1:22" ht="20.100000000000001" customHeight="1">
      <c r="A68" s="140" t="s">
        <v>114</v>
      </c>
      <c r="B68" s="140" t="s">
        <v>76</v>
      </c>
      <c r="C68" s="140" t="s">
        <v>60</v>
      </c>
      <c r="D68" s="141" t="s">
        <v>115</v>
      </c>
      <c r="E68" s="142">
        <v>13.65</v>
      </c>
      <c r="F68" s="142">
        <v>13.65</v>
      </c>
      <c r="G68" s="143">
        <v>13.65</v>
      </c>
      <c r="H68" s="143">
        <v>13.65</v>
      </c>
      <c r="I68" s="143">
        <v>0</v>
      </c>
      <c r="J68" s="143">
        <v>0</v>
      </c>
      <c r="K68" s="142">
        <v>0</v>
      </c>
      <c r="L68" s="142">
        <v>0</v>
      </c>
      <c r="M68" s="142">
        <v>0</v>
      </c>
      <c r="N68" s="142">
        <v>0</v>
      </c>
      <c r="O68" s="142">
        <v>0</v>
      </c>
      <c r="P68" s="142">
        <v>0</v>
      </c>
      <c r="Q68" s="142">
        <v>0</v>
      </c>
      <c r="R68" s="142">
        <v>0</v>
      </c>
      <c r="S68" s="142">
        <v>0</v>
      </c>
      <c r="T68" s="142">
        <v>0</v>
      </c>
      <c r="U68" s="142">
        <v>0</v>
      </c>
      <c r="V68" s="143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2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6" t="s">
        <v>116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7" t="s">
        <v>1</v>
      </c>
      <c r="B2" s="158"/>
      <c r="C2" s="158"/>
      <c r="D2" s="158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59" t="s">
        <v>117</v>
      </c>
      <c r="B3" s="160"/>
      <c r="C3" s="161"/>
      <c r="D3" s="166" t="s">
        <v>118</v>
      </c>
      <c r="E3" s="169" t="s">
        <v>29</v>
      </c>
      <c r="F3" s="162" t="s">
        <v>119</v>
      </c>
      <c r="G3" s="162"/>
      <c r="H3" s="162"/>
      <c r="I3" s="162"/>
      <c r="J3" s="162"/>
    </row>
    <row r="4" spans="1:10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9" t="s">
        <v>35</v>
      </c>
      <c r="G4" s="163" t="s">
        <v>120</v>
      </c>
      <c r="H4" s="163"/>
      <c r="I4" s="163"/>
      <c r="J4" s="85" t="s">
        <v>121</v>
      </c>
    </row>
    <row r="5" spans="1:10" s="80" customFormat="1" ht="27" customHeight="1">
      <c r="A5" s="164"/>
      <c r="B5" s="165"/>
      <c r="C5" s="165"/>
      <c r="D5" s="168"/>
      <c r="E5" s="169"/>
      <c r="F5" s="169"/>
      <c r="G5" s="82" t="s">
        <v>122</v>
      </c>
      <c r="H5" s="82" t="s">
        <v>123</v>
      </c>
      <c r="I5" s="82" t="s">
        <v>124</v>
      </c>
      <c r="J5" s="82" t="s">
        <v>122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E8+E47+E62+E68</f>
        <v>290.83999999999997</v>
      </c>
      <c r="F7" s="90">
        <f t="shared" si="0"/>
        <v>290.83999999999997</v>
      </c>
      <c r="G7" s="90">
        <f t="shared" si="0"/>
        <v>247.51</v>
      </c>
      <c r="H7" s="90">
        <f t="shared" si="0"/>
        <v>231.37</v>
      </c>
      <c r="I7" s="90">
        <f t="shared" si="0"/>
        <v>16.14</v>
      </c>
      <c r="J7" s="90">
        <f t="shared" si="0"/>
        <v>43.33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8" si="1">E9</f>
        <v>244.32</v>
      </c>
      <c r="F8" s="90">
        <f t="shared" si="1"/>
        <v>244.32</v>
      </c>
      <c r="G8" s="90">
        <f t="shared" si="1"/>
        <v>200.99</v>
      </c>
      <c r="H8" s="90">
        <f t="shared" si="1"/>
        <v>184.85</v>
      </c>
      <c r="I8" s="90">
        <f t="shared" si="1"/>
        <v>16.14</v>
      </c>
      <c r="J8" s="90">
        <f t="shared" si="1"/>
        <v>43.33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ref="E9:J9" si="2">E10+E25+E28+E33</f>
        <v>244.32</v>
      </c>
      <c r="F9" s="90">
        <f t="shared" si="2"/>
        <v>244.32</v>
      </c>
      <c r="G9" s="90">
        <f t="shared" si="2"/>
        <v>200.99</v>
      </c>
      <c r="H9" s="90">
        <f t="shared" si="2"/>
        <v>184.85</v>
      </c>
      <c r="I9" s="90">
        <f t="shared" si="2"/>
        <v>16.14</v>
      </c>
      <c r="J9" s="90">
        <f t="shared" si="2"/>
        <v>43.33</v>
      </c>
    </row>
    <row r="10" spans="1:10" s="36" customFormat="1" ht="20.100000000000001" customHeight="1">
      <c r="A10" s="87"/>
      <c r="B10" s="88"/>
      <c r="C10" s="88" t="s">
        <v>60</v>
      </c>
      <c r="D10" s="88" t="s">
        <v>57</v>
      </c>
      <c r="E10" s="90">
        <f t="shared" ref="E10:J10" si="3">SUM(E11:E24)</f>
        <v>113.31</v>
      </c>
      <c r="F10" s="90">
        <f t="shared" si="3"/>
        <v>113.31</v>
      </c>
      <c r="G10" s="90">
        <f t="shared" si="3"/>
        <v>113.31</v>
      </c>
      <c r="H10" s="90">
        <f t="shared" si="3"/>
        <v>99.86</v>
      </c>
      <c r="I10" s="90">
        <f t="shared" si="3"/>
        <v>13.45</v>
      </c>
      <c r="J10" s="90">
        <f t="shared" si="3"/>
        <v>0</v>
      </c>
    </row>
    <row r="11" spans="1:10" s="36" customFormat="1" ht="20.100000000000001" customHeight="1">
      <c r="A11" s="87" t="s">
        <v>125</v>
      </c>
      <c r="B11" s="88" t="s">
        <v>126</v>
      </c>
      <c r="C11" s="88" t="s">
        <v>127</v>
      </c>
      <c r="D11" s="88" t="s">
        <v>70</v>
      </c>
      <c r="E11" s="90">
        <v>2.37</v>
      </c>
      <c r="F11" s="90">
        <v>2.37</v>
      </c>
      <c r="G11" s="90">
        <v>2.37</v>
      </c>
      <c r="H11" s="90">
        <v>2.37</v>
      </c>
      <c r="I11" s="90">
        <v>0</v>
      </c>
      <c r="J11" s="90">
        <v>0</v>
      </c>
    </row>
    <row r="12" spans="1:10" s="36" customFormat="1" ht="20.100000000000001" customHeight="1">
      <c r="A12" s="87" t="s">
        <v>125</v>
      </c>
      <c r="B12" s="88" t="s">
        <v>126</v>
      </c>
      <c r="C12" s="88" t="s">
        <v>127</v>
      </c>
      <c r="D12" s="88" t="s">
        <v>61</v>
      </c>
      <c r="E12" s="90">
        <v>59.17</v>
      </c>
      <c r="F12" s="90">
        <v>59.17</v>
      </c>
      <c r="G12" s="90">
        <v>59.17</v>
      </c>
      <c r="H12" s="90">
        <v>59.17</v>
      </c>
      <c r="I12" s="90">
        <v>0</v>
      </c>
      <c r="J12" s="90">
        <v>0</v>
      </c>
    </row>
    <row r="13" spans="1:10" s="36" customFormat="1" ht="20.100000000000001" customHeight="1">
      <c r="A13" s="87" t="s">
        <v>125</v>
      </c>
      <c r="B13" s="88" t="s">
        <v>126</v>
      </c>
      <c r="C13" s="88" t="s">
        <v>127</v>
      </c>
      <c r="D13" s="88" t="s">
        <v>73</v>
      </c>
      <c r="E13" s="90">
        <v>3</v>
      </c>
      <c r="F13" s="90">
        <v>3</v>
      </c>
      <c r="G13" s="90">
        <v>3</v>
      </c>
      <c r="H13" s="90">
        <v>0</v>
      </c>
      <c r="I13" s="90">
        <v>3</v>
      </c>
      <c r="J13" s="90">
        <v>0</v>
      </c>
    </row>
    <row r="14" spans="1:10" s="36" customFormat="1" ht="20.100000000000001" customHeight="1">
      <c r="A14" s="87" t="s">
        <v>125</v>
      </c>
      <c r="B14" s="88" t="s">
        <v>126</v>
      </c>
      <c r="C14" s="88" t="s">
        <v>127</v>
      </c>
      <c r="D14" s="88" t="s">
        <v>72</v>
      </c>
      <c r="E14" s="90">
        <v>1.87</v>
      </c>
      <c r="F14" s="90">
        <v>1.87</v>
      </c>
      <c r="G14" s="90">
        <v>1.87</v>
      </c>
      <c r="H14" s="90">
        <v>0</v>
      </c>
      <c r="I14" s="90">
        <v>1.87</v>
      </c>
      <c r="J14" s="90">
        <v>0</v>
      </c>
    </row>
    <row r="15" spans="1:10" s="36" customFormat="1" ht="20.100000000000001" customHeight="1">
      <c r="A15" s="87" t="s">
        <v>125</v>
      </c>
      <c r="B15" s="88" t="s">
        <v>126</v>
      </c>
      <c r="C15" s="88" t="s">
        <v>127</v>
      </c>
      <c r="D15" s="88" t="s">
        <v>67</v>
      </c>
      <c r="E15" s="90">
        <v>8.52</v>
      </c>
      <c r="F15" s="90">
        <v>8.52</v>
      </c>
      <c r="G15" s="90">
        <v>8.52</v>
      </c>
      <c r="H15" s="90">
        <v>8.52</v>
      </c>
      <c r="I15" s="90">
        <v>0</v>
      </c>
      <c r="J15" s="90">
        <v>0</v>
      </c>
    </row>
    <row r="16" spans="1:10" s="36" customFormat="1" ht="20.100000000000001" customHeight="1">
      <c r="A16" s="87" t="s">
        <v>125</v>
      </c>
      <c r="B16" s="88" t="s">
        <v>126</v>
      </c>
      <c r="C16" s="88" t="s">
        <v>127</v>
      </c>
      <c r="D16" s="88" t="s">
        <v>63</v>
      </c>
      <c r="E16" s="90">
        <v>5.77</v>
      </c>
      <c r="F16" s="90">
        <v>5.77</v>
      </c>
      <c r="G16" s="90">
        <v>5.77</v>
      </c>
      <c r="H16" s="90">
        <v>5.77</v>
      </c>
      <c r="I16" s="90">
        <v>0</v>
      </c>
      <c r="J16" s="90">
        <v>0</v>
      </c>
    </row>
    <row r="17" spans="1:10" s="36" customFormat="1" ht="20.100000000000001" customHeight="1">
      <c r="A17" s="87" t="s">
        <v>125</v>
      </c>
      <c r="B17" s="88" t="s">
        <v>126</v>
      </c>
      <c r="C17" s="88" t="s">
        <v>127</v>
      </c>
      <c r="D17" s="88" t="s">
        <v>62</v>
      </c>
      <c r="E17" s="90">
        <v>4.93</v>
      </c>
      <c r="F17" s="90">
        <v>4.93</v>
      </c>
      <c r="G17" s="90">
        <v>4.93</v>
      </c>
      <c r="H17" s="90">
        <v>4.93</v>
      </c>
      <c r="I17" s="90">
        <v>0</v>
      </c>
      <c r="J17" s="90">
        <v>0</v>
      </c>
    </row>
    <row r="18" spans="1:10" s="36" customFormat="1" ht="20.100000000000001" customHeight="1">
      <c r="A18" s="87" t="s">
        <v>125</v>
      </c>
      <c r="B18" s="88" t="s">
        <v>126</v>
      </c>
      <c r="C18" s="88" t="s">
        <v>127</v>
      </c>
      <c r="D18" s="88" t="s">
        <v>64</v>
      </c>
      <c r="E18" s="90">
        <v>4.93</v>
      </c>
      <c r="F18" s="90">
        <v>4.93</v>
      </c>
      <c r="G18" s="90">
        <v>4.93</v>
      </c>
      <c r="H18" s="90">
        <v>4.93</v>
      </c>
      <c r="I18" s="90">
        <v>0</v>
      </c>
      <c r="J18" s="90">
        <v>0</v>
      </c>
    </row>
    <row r="19" spans="1:10" s="36" customFormat="1" ht="20.100000000000001" customHeight="1">
      <c r="A19" s="87" t="s">
        <v>125</v>
      </c>
      <c r="B19" s="88" t="s">
        <v>126</v>
      </c>
      <c r="C19" s="88" t="s">
        <v>127</v>
      </c>
      <c r="D19" s="88" t="s">
        <v>66</v>
      </c>
      <c r="E19" s="90">
        <v>1.71</v>
      </c>
      <c r="F19" s="90">
        <v>1.71</v>
      </c>
      <c r="G19" s="90">
        <v>1.71</v>
      </c>
      <c r="H19" s="90">
        <v>1.71</v>
      </c>
      <c r="I19" s="90">
        <v>0</v>
      </c>
      <c r="J19" s="90">
        <v>0</v>
      </c>
    </row>
    <row r="20" spans="1:10" s="36" customFormat="1" ht="20.100000000000001" customHeight="1">
      <c r="A20" s="87" t="s">
        <v>125</v>
      </c>
      <c r="B20" s="88" t="s">
        <v>126</v>
      </c>
      <c r="C20" s="88" t="s">
        <v>127</v>
      </c>
      <c r="D20" s="88" t="s">
        <v>74</v>
      </c>
      <c r="E20" s="90">
        <v>8.58</v>
      </c>
      <c r="F20" s="90">
        <v>8.58</v>
      </c>
      <c r="G20" s="90">
        <v>8.58</v>
      </c>
      <c r="H20" s="90">
        <v>0</v>
      </c>
      <c r="I20" s="90">
        <v>8.58</v>
      </c>
      <c r="J20" s="90">
        <v>0</v>
      </c>
    </row>
    <row r="21" spans="1:10" s="36" customFormat="1" ht="20.100000000000001" customHeight="1">
      <c r="A21" s="87" t="s">
        <v>125</v>
      </c>
      <c r="B21" s="88" t="s">
        <v>126</v>
      </c>
      <c r="C21" s="88" t="s">
        <v>127</v>
      </c>
      <c r="D21" s="88" t="s">
        <v>71</v>
      </c>
      <c r="E21" s="90">
        <v>1.18</v>
      </c>
      <c r="F21" s="90">
        <v>1.18</v>
      </c>
      <c r="G21" s="90">
        <v>1.18</v>
      </c>
      <c r="H21" s="90">
        <v>1.18</v>
      </c>
      <c r="I21" s="90">
        <v>0</v>
      </c>
      <c r="J21" s="90">
        <v>0</v>
      </c>
    </row>
    <row r="22" spans="1:10" s="36" customFormat="1" ht="20.100000000000001" customHeight="1">
      <c r="A22" s="87" t="s">
        <v>125</v>
      </c>
      <c r="B22" s="88" t="s">
        <v>126</v>
      </c>
      <c r="C22" s="88" t="s">
        <v>127</v>
      </c>
      <c r="D22" s="88" t="s">
        <v>65</v>
      </c>
      <c r="E22" s="90">
        <v>7.2</v>
      </c>
      <c r="F22" s="90">
        <v>7.2</v>
      </c>
      <c r="G22" s="90">
        <v>7.2</v>
      </c>
      <c r="H22" s="90">
        <v>7.2</v>
      </c>
      <c r="I22" s="90">
        <v>0</v>
      </c>
      <c r="J22" s="90">
        <v>0</v>
      </c>
    </row>
    <row r="23" spans="1:10" s="36" customFormat="1" ht="20.100000000000001" customHeight="1">
      <c r="A23" s="87" t="s">
        <v>125</v>
      </c>
      <c r="B23" s="88" t="s">
        <v>126</v>
      </c>
      <c r="C23" s="88" t="s">
        <v>127</v>
      </c>
      <c r="D23" s="88" t="s">
        <v>69</v>
      </c>
      <c r="E23" s="90">
        <v>0.02</v>
      </c>
      <c r="F23" s="90">
        <v>0.02</v>
      </c>
      <c r="G23" s="90">
        <v>0.02</v>
      </c>
      <c r="H23" s="90">
        <v>0.02</v>
      </c>
      <c r="I23" s="90">
        <v>0</v>
      </c>
      <c r="J23" s="90">
        <v>0</v>
      </c>
    </row>
    <row r="24" spans="1:10" s="36" customFormat="1" ht="20.100000000000001" customHeight="1">
      <c r="A24" s="87" t="s">
        <v>125</v>
      </c>
      <c r="B24" s="88" t="s">
        <v>126</v>
      </c>
      <c r="C24" s="88" t="s">
        <v>127</v>
      </c>
      <c r="D24" s="88" t="s">
        <v>68</v>
      </c>
      <c r="E24" s="90">
        <v>4.0599999999999996</v>
      </c>
      <c r="F24" s="90">
        <v>4.0599999999999996</v>
      </c>
      <c r="G24" s="90">
        <v>4.0599999999999996</v>
      </c>
      <c r="H24" s="90">
        <v>4.0599999999999996</v>
      </c>
      <c r="I24" s="90">
        <v>0</v>
      </c>
      <c r="J24" s="90">
        <v>0</v>
      </c>
    </row>
    <row r="25" spans="1:10" s="36" customFormat="1" ht="20.100000000000001" customHeight="1">
      <c r="A25" s="87"/>
      <c r="B25" s="88"/>
      <c r="C25" s="88" t="s">
        <v>76</v>
      </c>
      <c r="D25" s="88" t="s">
        <v>75</v>
      </c>
      <c r="E25" s="90">
        <f t="shared" ref="E25:J25" si="4">SUM(E26:E27)</f>
        <v>11.2</v>
      </c>
      <c r="F25" s="90">
        <f t="shared" si="4"/>
        <v>11.2</v>
      </c>
      <c r="G25" s="90">
        <f t="shared" si="4"/>
        <v>0</v>
      </c>
      <c r="H25" s="90">
        <f t="shared" si="4"/>
        <v>0</v>
      </c>
      <c r="I25" s="90">
        <f t="shared" si="4"/>
        <v>0</v>
      </c>
      <c r="J25" s="90">
        <f t="shared" si="4"/>
        <v>11.2</v>
      </c>
    </row>
    <row r="26" spans="1:10" s="36" customFormat="1" ht="20.100000000000001" customHeight="1">
      <c r="A26" s="87" t="s">
        <v>125</v>
      </c>
      <c r="B26" s="88" t="s">
        <v>126</v>
      </c>
      <c r="C26" s="88" t="s">
        <v>128</v>
      </c>
      <c r="D26" s="88" t="s">
        <v>77</v>
      </c>
      <c r="E26" s="90">
        <v>10</v>
      </c>
      <c r="F26" s="90">
        <v>10</v>
      </c>
      <c r="G26" s="90">
        <v>0</v>
      </c>
      <c r="H26" s="90">
        <v>0</v>
      </c>
      <c r="I26" s="90">
        <v>0</v>
      </c>
      <c r="J26" s="90">
        <v>10</v>
      </c>
    </row>
    <row r="27" spans="1:10" s="36" customFormat="1" ht="20.100000000000001" customHeight="1">
      <c r="A27" s="87" t="s">
        <v>125</v>
      </c>
      <c r="B27" s="88" t="s">
        <v>126</v>
      </c>
      <c r="C27" s="88" t="s">
        <v>128</v>
      </c>
      <c r="D27" s="88" t="s">
        <v>78</v>
      </c>
      <c r="E27" s="90">
        <v>1.2</v>
      </c>
      <c r="F27" s="90">
        <v>1.2</v>
      </c>
      <c r="G27" s="90">
        <v>0</v>
      </c>
      <c r="H27" s="90">
        <v>0</v>
      </c>
      <c r="I27" s="90">
        <v>0</v>
      </c>
      <c r="J27" s="90">
        <v>1.2</v>
      </c>
    </row>
    <row r="28" spans="1:10" s="36" customFormat="1" ht="20.100000000000001" customHeight="1">
      <c r="A28" s="87"/>
      <c r="B28" s="88"/>
      <c r="C28" s="88" t="s">
        <v>80</v>
      </c>
      <c r="D28" s="88" t="s">
        <v>79</v>
      </c>
      <c r="E28" s="90">
        <f t="shared" ref="E28:J28" si="5">SUM(E29:E32)</f>
        <v>32.130000000000003</v>
      </c>
      <c r="F28" s="90">
        <f t="shared" si="5"/>
        <v>32.130000000000003</v>
      </c>
      <c r="G28" s="90">
        <f t="shared" si="5"/>
        <v>0</v>
      </c>
      <c r="H28" s="90">
        <f t="shared" si="5"/>
        <v>0</v>
      </c>
      <c r="I28" s="90">
        <f t="shared" si="5"/>
        <v>0</v>
      </c>
      <c r="J28" s="90">
        <f t="shared" si="5"/>
        <v>32.130000000000003</v>
      </c>
    </row>
    <row r="29" spans="1:10" s="36" customFormat="1" ht="20.100000000000001" customHeight="1">
      <c r="A29" s="87" t="s">
        <v>125</v>
      </c>
      <c r="B29" s="88" t="s">
        <v>126</v>
      </c>
      <c r="C29" s="88" t="s">
        <v>129</v>
      </c>
      <c r="D29" s="88" t="s">
        <v>84</v>
      </c>
      <c r="E29" s="90">
        <v>10.199999999999999</v>
      </c>
      <c r="F29" s="90">
        <v>10.199999999999999</v>
      </c>
      <c r="G29" s="90">
        <v>0</v>
      </c>
      <c r="H29" s="90">
        <v>0</v>
      </c>
      <c r="I29" s="90">
        <v>0</v>
      </c>
      <c r="J29" s="90">
        <v>10.199999999999999</v>
      </c>
    </row>
    <row r="30" spans="1:10" s="36" customFormat="1" ht="20.100000000000001" customHeight="1">
      <c r="A30" s="87" t="s">
        <v>125</v>
      </c>
      <c r="B30" s="88" t="s">
        <v>126</v>
      </c>
      <c r="C30" s="88" t="s">
        <v>129</v>
      </c>
      <c r="D30" s="88" t="s">
        <v>82</v>
      </c>
      <c r="E30" s="90">
        <v>1.85</v>
      </c>
      <c r="F30" s="90">
        <v>1.85</v>
      </c>
      <c r="G30" s="90">
        <v>0</v>
      </c>
      <c r="H30" s="90">
        <v>0</v>
      </c>
      <c r="I30" s="90">
        <v>0</v>
      </c>
      <c r="J30" s="90">
        <v>1.85</v>
      </c>
    </row>
    <row r="31" spans="1:10" s="36" customFormat="1" ht="20.100000000000001" customHeight="1">
      <c r="A31" s="87" t="s">
        <v>125</v>
      </c>
      <c r="B31" s="88" t="s">
        <v>126</v>
      </c>
      <c r="C31" s="88" t="s">
        <v>129</v>
      </c>
      <c r="D31" s="88" t="s">
        <v>83</v>
      </c>
      <c r="E31" s="90">
        <v>10</v>
      </c>
      <c r="F31" s="90">
        <v>10</v>
      </c>
      <c r="G31" s="90">
        <v>0</v>
      </c>
      <c r="H31" s="90">
        <v>0</v>
      </c>
      <c r="I31" s="90">
        <v>0</v>
      </c>
      <c r="J31" s="90">
        <v>10</v>
      </c>
    </row>
    <row r="32" spans="1:10" ht="20.100000000000001" customHeight="1">
      <c r="A32" s="87" t="s">
        <v>125</v>
      </c>
      <c r="B32" s="88" t="s">
        <v>126</v>
      </c>
      <c r="C32" s="88" t="s">
        <v>129</v>
      </c>
      <c r="D32" s="88" t="s">
        <v>81</v>
      </c>
      <c r="E32" s="90">
        <v>10.08</v>
      </c>
      <c r="F32" s="90">
        <v>10.08</v>
      </c>
      <c r="G32" s="90">
        <v>0</v>
      </c>
      <c r="H32" s="90">
        <v>0</v>
      </c>
      <c r="I32" s="90">
        <v>0</v>
      </c>
      <c r="J32" s="90">
        <v>10.08</v>
      </c>
    </row>
    <row r="33" spans="1:10" ht="20.100000000000001" customHeight="1">
      <c r="A33" s="87"/>
      <c r="B33" s="88"/>
      <c r="C33" s="88" t="s">
        <v>86</v>
      </c>
      <c r="D33" s="88" t="s">
        <v>85</v>
      </c>
      <c r="E33" s="90">
        <f t="shared" ref="E33:J33" si="6">SUM(E34:E46)</f>
        <v>87.68</v>
      </c>
      <c r="F33" s="90">
        <f t="shared" si="6"/>
        <v>87.68</v>
      </c>
      <c r="G33" s="90">
        <f t="shared" si="6"/>
        <v>87.68</v>
      </c>
      <c r="H33" s="90">
        <f t="shared" si="6"/>
        <v>84.99</v>
      </c>
      <c r="I33" s="90">
        <f t="shared" si="6"/>
        <v>2.69</v>
      </c>
      <c r="J33" s="90">
        <f t="shared" si="6"/>
        <v>0</v>
      </c>
    </row>
    <row r="34" spans="1:10" ht="20.100000000000001" customHeight="1">
      <c r="A34" s="87" t="s">
        <v>125</v>
      </c>
      <c r="B34" s="88" t="s">
        <v>126</v>
      </c>
      <c r="C34" s="88" t="s">
        <v>130</v>
      </c>
      <c r="D34" s="88" t="s">
        <v>64</v>
      </c>
      <c r="E34" s="90">
        <v>4.55</v>
      </c>
      <c r="F34" s="90">
        <v>4.55</v>
      </c>
      <c r="G34" s="90">
        <v>4.55</v>
      </c>
      <c r="H34" s="90">
        <v>4.55</v>
      </c>
      <c r="I34" s="90">
        <v>0</v>
      </c>
      <c r="J34" s="90">
        <v>0</v>
      </c>
    </row>
    <row r="35" spans="1:10" ht="20.100000000000001" customHeight="1">
      <c r="A35" s="87" t="s">
        <v>125</v>
      </c>
      <c r="B35" s="88" t="s">
        <v>126</v>
      </c>
      <c r="C35" s="88" t="s">
        <v>130</v>
      </c>
      <c r="D35" s="88" t="s">
        <v>69</v>
      </c>
      <c r="E35" s="90">
        <v>0.19</v>
      </c>
      <c r="F35" s="90">
        <v>0.19</v>
      </c>
      <c r="G35" s="90">
        <v>0.19</v>
      </c>
      <c r="H35" s="90">
        <v>0.19</v>
      </c>
      <c r="I35" s="90">
        <v>0</v>
      </c>
      <c r="J35" s="90">
        <v>0</v>
      </c>
    </row>
    <row r="36" spans="1:10" ht="20.100000000000001" customHeight="1">
      <c r="A36" s="87" t="s">
        <v>125</v>
      </c>
      <c r="B36" s="88" t="s">
        <v>126</v>
      </c>
      <c r="C36" s="88" t="s">
        <v>130</v>
      </c>
      <c r="D36" s="88" t="s">
        <v>88</v>
      </c>
      <c r="E36" s="90">
        <v>14.79</v>
      </c>
      <c r="F36" s="90">
        <v>14.79</v>
      </c>
      <c r="G36" s="90">
        <v>14.79</v>
      </c>
      <c r="H36" s="90">
        <v>14.79</v>
      </c>
      <c r="I36" s="90">
        <v>0</v>
      </c>
      <c r="J36" s="90">
        <v>0</v>
      </c>
    </row>
    <row r="37" spans="1:10" ht="20.100000000000001" customHeight="1">
      <c r="A37" s="87" t="s">
        <v>125</v>
      </c>
      <c r="B37" s="88" t="s">
        <v>126</v>
      </c>
      <c r="C37" s="88" t="s">
        <v>130</v>
      </c>
      <c r="D37" s="88" t="s">
        <v>89</v>
      </c>
      <c r="E37" s="90">
        <v>6.34</v>
      </c>
      <c r="F37" s="90">
        <v>6.34</v>
      </c>
      <c r="G37" s="90">
        <v>6.34</v>
      </c>
      <c r="H37" s="90">
        <v>6.34</v>
      </c>
      <c r="I37" s="90">
        <v>0</v>
      </c>
      <c r="J37" s="90">
        <v>0</v>
      </c>
    </row>
    <row r="38" spans="1:10" ht="20.100000000000001" customHeight="1">
      <c r="A38" s="87" t="s">
        <v>125</v>
      </c>
      <c r="B38" s="88" t="s">
        <v>126</v>
      </c>
      <c r="C38" s="88" t="s">
        <v>130</v>
      </c>
      <c r="D38" s="88" t="s">
        <v>63</v>
      </c>
      <c r="E38" s="90">
        <v>1.76</v>
      </c>
      <c r="F38" s="90">
        <v>1.76</v>
      </c>
      <c r="G38" s="90">
        <v>1.76</v>
      </c>
      <c r="H38" s="90">
        <v>1.76</v>
      </c>
      <c r="I38" s="90">
        <v>0</v>
      </c>
      <c r="J38" s="90">
        <v>0</v>
      </c>
    </row>
    <row r="39" spans="1:10" ht="20.100000000000001" customHeight="1">
      <c r="A39" s="87" t="s">
        <v>125</v>
      </c>
      <c r="B39" s="88" t="s">
        <v>126</v>
      </c>
      <c r="C39" s="88" t="s">
        <v>130</v>
      </c>
      <c r="D39" s="88" t="s">
        <v>65</v>
      </c>
      <c r="E39" s="90">
        <v>15.84</v>
      </c>
      <c r="F39" s="90">
        <v>15.84</v>
      </c>
      <c r="G39" s="90">
        <v>15.84</v>
      </c>
      <c r="H39" s="90">
        <v>15.84</v>
      </c>
      <c r="I39" s="90">
        <v>0</v>
      </c>
      <c r="J39" s="90">
        <v>0</v>
      </c>
    </row>
    <row r="40" spans="1:10" ht="20.100000000000001" customHeight="1">
      <c r="A40" s="87" t="s">
        <v>125</v>
      </c>
      <c r="B40" s="88" t="s">
        <v>126</v>
      </c>
      <c r="C40" s="88" t="s">
        <v>130</v>
      </c>
      <c r="D40" s="88" t="s">
        <v>67</v>
      </c>
      <c r="E40" s="90">
        <v>0.28000000000000003</v>
      </c>
      <c r="F40" s="90">
        <v>0.28000000000000003</v>
      </c>
      <c r="G40" s="90">
        <v>0.28000000000000003</v>
      </c>
      <c r="H40" s="90">
        <v>0.28000000000000003</v>
      </c>
      <c r="I40" s="90">
        <v>0</v>
      </c>
      <c r="J40" s="90">
        <v>0</v>
      </c>
    </row>
    <row r="41" spans="1:10" ht="20.100000000000001" customHeight="1">
      <c r="A41" s="87" t="s">
        <v>125</v>
      </c>
      <c r="B41" s="88" t="s">
        <v>126</v>
      </c>
      <c r="C41" s="88" t="s">
        <v>130</v>
      </c>
      <c r="D41" s="88" t="s">
        <v>66</v>
      </c>
      <c r="E41" s="90">
        <v>0.16</v>
      </c>
      <c r="F41" s="90">
        <v>0.16</v>
      </c>
      <c r="G41" s="90">
        <v>0.16</v>
      </c>
      <c r="H41" s="90">
        <v>0.16</v>
      </c>
      <c r="I41" s="90">
        <v>0</v>
      </c>
      <c r="J41" s="90">
        <v>0</v>
      </c>
    </row>
    <row r="42" spans="1:10" ht="20.100000000000001" customHeight="1">
      <c r="A42" s="87" t="s">
        <v>125</v>
      </c>
      <c r="B42" s="88" t="s">
        <v>126</v>
      </c>
      <c r="C42" s="88" t="s">
        <v>130</v>
      </c>
      <c r="D42" s="88" t="s">
        <v>62</v>
      </c>
      <c r="E42" s="90">
        <v>4.55</v>
      </c>
      <c r="F42" s="90">
        <v>4.55</v>
      </c>
      <c r="G42" s="90">
        <v>4.55</v>
      </c>
      <c r="H42" s="90">
        <v>4.55</v>
      </c>
      <c r="I42" s="90">
        <v>0</v>
      </c>
      <c r="J42" s="90">
        <v>0</v>
      </c>
    </row>
    <row r="43" spans="1:10" ht="20.100000000000001" customHeight="1">
      <c r="A43" s="87" t="s">
        <v>125</v>
      </c>
      <c r="B43" s="88" t="s">
        <v>126</v>
      </c>
      <c r="C43" s="88" t="s">
        <v>130</v>
      </c>
      <c r="D43" s="88" t="s">
        <v>87</v>
      </c>
      <c r="E43" s="90">
        <v>33.26</v>
      </c>
      <c r="F43" s="90">
        <v>33.26</v>
      </c>
      <c r="G43" s="90">
        <v>33.26</v>
      </c>
      <c r="H43" s="90">
        <v>33.26</v>
      </c>
      <c r="I43" s="90">
        <v>0</v>
      </c>
      <c r="J43" s="90">
        <v>0</v>
      </c>
    </row>
    <row r="44" spans="1:10" ht="20.100000000000001" customHeight="1">
      <c r="A44" s="87" t="s">
        <v>125</v>
      </c>
      <c r="B44" s="88" t="s">
        <v>126</v>
      </c>
      <c r="C44" s="88" t="s">
        <v>130</v>
      </c>
      <c r="D44" s="88" t="s">
        <v>70</v>
      </c>
      <c r="E44" s="90">
        <v>2.1800000000000002</v>
      </c>
      <c r="F44" s="90">
        <v>2.1800000000000002</v>
      </c>
      <c r="G44" s="90">
        <v>2.1800000000000002</v>
      </c>
      <c r="H44" s="90">
        <v>2.1800000000000002</v>
      </c>
      <c r="I44" s="90">
        <v>0</v>
      </c>
      <c r="J44" s="90">
        <v>0</v>
      </c>
    </row>
    <row r="45" spans="1:10" ht="20.100000000000001" customHeight="1">
      <c r="A45" s="87" t="s">
        <v>125</v>
      </c>
      <c r="B45" s="88" t="s">
        <v>126</v>
      </c>
      <c r="C45" s="88" t="s">
        <v>130</v>
      </c>
      <c r="D45" s="88" t="s">
        <v>71</v>
      </c>
      <c r="E45" s="90">
        <v>1.0900000000000001</v>
      </c>
      <c r="F45" s="90">
        <v>1.0900000000000001</v>
      </c>
      <c r="G45" s="90">
        <v>1.0900000000000001</v>
      </c>
      <c r="H45" s="90">
        <v>1.0900000000000001</v>
      </c>
      <c r="I45" s="90">
        <v>0</v>
      </c>
      <c r="J45" s="90">
        <v>0</v>
      </c>
    </row>
    <row r="46" spans="1:10" ht="20.100000000000001" customHeight="1">
      <c r="A46" s="87" t="s">
        <v>125</v>
      </c>
      <c r="B46" s="88" t="s">
        <v>126</v>
      </c>
      <c r="C46" s="88" t="s">
        <v>130</v>
      </c>
      <c r="D46" s="88" t="s">
        <v>72</v>
      </c>
      <c r="E46" s="90">
        <v>2.69</v>
      </c>
      <c r="F46" s="90">
        <v>2.69</v>
      </c>
      <c r="G46" s="90">
        <v>2.69</v>
      </c>
      <c r="H46" s="90">
        <v>0</v>
      </c>
      <c r="I46" s="90">
        <v>2.69</v>
      </c>
      <c r="J46" s="90">
        <v>0</v>
      </c>
    </row>
    <row r="47" spans="1:10" ht="20.100000000000001" customHeight="1">
      <c r="A47" s="87" t="s">
        <v>93</v>
      </c>
      <c r="B47" s="88"/>
      <c r="C47" s="88"/>
      <c r="D47" s="88" t="s">
        <v>90</v>
      </c>
      <c r="E47" s="90">
        <f t="shared" ref="E47:J47" si="7">E48+E52</f>
        <v>24.91</v>
      </c>
      <c r="F47" s="90">
        <f t="shared" si="7"/>
        <v>24.91</v>
      </c>
      <c r="G47" s="90">
        <f t="shared" si="7"/>
        <v>24.91</v>
      </c>
      <c r="H47" s="90">
        <f t="shared" si="7"/>
        <v>24.91</v>
      </c>
      <c r="I47" s="90">
        <f t="shared" si="7"/>
        <v>0</v>
      </c>
      <c r="J47" s="90">
        <f t="shared" si="7"/>
        <v>0</v>
      </c>
    </row>
    <row r="48" spans="1:10" ht="20.100000000000001" customHeight="1">
      <c r="A48" s="87"/>
      <c r="B48" s="88" t="s">
        <v>59</v>
      </c>
      <c r="C48" s="88"/>
      <c r="D48" s="88" t="s">
        <v>91</v>
      </c>
      <c r="E48" s="90">
        <f t="shared" ref="E48:J48" si="8">E49</f>
        <v>22.76</v>
      </c>
      <c r="F48" s="90">
        <f t="shared" si="8"/>
        <v>22.76</v>
      </c>
      <c r="G48" s="90">
        <f t="shared" si="8"/>
        <v>22.76</v>
      </c>
      <c r="H48" s="90">
        <f t="shared" si="8"/>
        <v>22.76</v>
      </c>
      <c r="I48" s="90">
        <f t="shared" si="8"/>
        <v>0</v>
      </c>
      <c r="J48" s="90">
        <f t="shared" si="8"/>
        <v>0</v>
      </c>
    </row>
    <row r="49" spans="1:10" ht="20.100000000000001" customHeight="1">
      <c r="A49" s="87"/>
      <c r="B49" s="88"/>
      <c r="C49" s="88" t="s">
        <v>59</v>
      </c>
      <c r="D49" s="88" t="s">
        <v>92</v>
      </c>
      <c r="E49" s="90">
        <f t="shared" ref="E49:J49" si="9">SUM(E50:E51)</f>
        <v>22.76</v>
      </c>
      <c r="F49" s="90">
        <f t="shared" si="9"/>
        <v>22.76</v>
      </c>
      <c r="G49" s="90">
        <f t="shared" si="9"/>
        <v>22.76</v>
      </c>
      <c r="H49" s="90">
        <f t="shared" si="9"/>
        <v>22.76</v>
      </c>
      <c r="I49" s="90">
        <f t="shared" si="9"/>
        <v>0</v>
      </c>
      <c r="J49" s="90">
        <f t="shared" si="9"/>
        <v>0</v>
      </c>
    </row>
    <row r="50" spans="1:10" ht="20.100000000000001" customHeight="1">
      <c r="A50" s="87" t="s">
        <v>131</v>
      </c>
      <c r="B50" s="88" t="s">
        <v>126</v>
      </c>
      <c r="C50" s="88" t="s">
        <v>126</v>
      </c>
      <c r="D50" s="88" t="s">
        <v>94</v>
      </c>
      <c r="E50" s="90">
        <v>11.84</v>
      </c>
      <c r="F50" s="90">
        <v>11.84</v>
      </c>
      <c r="G50" s="90">
        <v>11.84</v>
      </c>
      <c r="H50" s="90">
        <v>11.84</v>
      </c>
      <c r="I50" s="90">
        <v>0</v>
      </c>
      <c r="J50" s="90">
        <v>0</v>
      </c>
    </row>
    <row r="51" spans="1:10" ht="20.100000000000001" customHeight="1">
      <c r="A51" s="87" t="s">
        <v>131</v>
      </c>
      <c r="B51" s="88" t="s">
        <v>126</v>
      </c>
      <c r="C51" s="88" t="s">
        <v>126</v>
      </c>
      <c r="D51" s="88" t="s">
        <v>94</v>
      </c>
      <c r="E51" s="90">
        <v>10.92</v>
      </c>
      <c r="F51" s="90">
        <v>10.92</v>
      </c>
      <c r="G51" s="90">
        <v>10.92</v>
      </c>
      <c r="H51" s="90">
        <v>10.92</v>
      </c>
      <c r="I51" s="90">
        <v>0</v>
      </c>
      <c r="J51" s="90">
        <v>0</v>
      </c>
    </row>
    <row r="52" spans="1:10" ht="20.100000000000001" customHeight="1">
      <c r="A52" s="87"/>
      <c r="B52" s="88" t="s">
        <v>97</v>
      </c>
      <c r="C52" s="88"/>
      <c r="D52" s="88" t="s">
        <v>95</v>
      </c>
      <c r="E52" s="90">
        <f t="shared" ref="E52:J52" si="10">E53+E56+E59</f>
        <v>2.15</v>
      </c>
      <c r="F52" s="90">
        <f t="shared" si="10"/>
        <v>2.15</v>
      </c>
      <c r="G52" s="90">
        <f t="shared" si="10"/>
        <v>2.15</v>
      </c>
      <c r="H52" s="90">
        <f t="shared" si="10"/>
        <v>2.15</v>
      </c>
      <c r="I52" s="90">
        <f t="shared" si="10"/>
        <v>0</v>
      </c>
      <c r="J52" s="90">
        <f t="shared" si="10"/>
        <v>0</v>
      </c>
    </row>
    <row r="53" spans="1:10" ht="20.100000000000001" customHeight="1">
      <c r="A53" s="87"/>
      <c r="B53" s="88"/>
      <c r="C53" s="88" t="s">
        <v>60</v>
      </c>
      <c r="D53" s="88" t="s">
        <v>96</v>
      </c>
      <c r="E53" s="90">
        <f t="shared" ref="E53:J53" si="11">SUM(E54:E55)</f>
        <v>0.79</v>
      </c>
      <c r="F53" s="90">
        <f t="shared" si="11"/>
        <v>0.79</v>
      </c>
      <c r="G53" s="90">
        <f t="shared" si="11"/>
        <v>0.79</v>
      </c>
      <c r="H53" s="90">
        <f t="shared" si="11"/>
        <v>0.79</v>
      </c>
      <c r="I53" s="90">
        <f t="shared" si="11"/>
        <v>0</v>
      </c>
      <c r="J53" s="90">
        <f t="shared" si="11"/>
        <v>0</v>
      </c>
    </row>
    <row r="54" spans="1:10" ht="20.100000000000001" customHeight="1">
      <c r="A54" s="87" t="s">
        <v>131</v>
      </c>
      <c r="B54" s="88" t="s">
        <v>132</v>
      </c>
      <c r="C54" s="88" t="s">
        <v>127</v>
      </c>
      <c r="D54" s="88" t="s">
        <v>98</v>
      </c>
      <c r="E54" s="90">
        <v>0.41</v>
      </c>
      <c r="F54" s="90">
        <v>0.41</v>
      </c>
      <c r="G54" s="90">
        <v>0.41</v>
      </c>
      <c r="H54" s="90">
        <v>0.41</v>
      </c>
      <c r="I54" s="90">
        <v>0</v>
      </c>
      <c r="J54" s="90">
        <v>0</v>
      </c>
    </row>
    <row r="55" spans="1:10" ht="20.100000000000001" customHeight="1">
      <c r="A55" s="87" t="s">
        <v>131</v>
      </c>
      <c r="B55" s="88" t="s">
        <v>132</v>
      </c>
      <c r="C55" s="88" t="s">
        <v>127</v>
      </c>
      <c r="D55" s="88" t="s">
        <v>98</v>
      </c>
      <c r="E55" s="90">
        <v>0.38</v>
      </c>
      <c r="F55" s="90">
        <v>0.38</v>
      </c>
      <c r="G55" s="90">
        <v>0.38</v>
      </c>
      <c r="H55" s="90">
        <v>0.38</v>
      </c>
      <c r="I55" s="90">
        <v>0</v>
      </c>
      <c r="J55" s="90">
        <v>0</v>
      </c>
    </row>
    <row r="56" spans="1:10" ht="20.100000000000001" customHeight="1">
      <c r="A56" s="87"/>
      <c r="B56" s="88"/>
      <c r="C56" s="88" t="s">
        <v>76</v>
      </c>
      <c r="D56" s="88" t="s">
        <v>99</v>
      </c>
      <c r="E56" s="90">
        <f t="shared" ref="E56:J56" si="12">SUM(E57:E58)</f>
        <v>0.79</v>
      </c>
      <c r="F56" s="90">
        <f t="shared" si="12"/>
        <v>0.79</v>
      </c>
      <c r="G56" s="90">
        <f t="shared" si="12"/>
        <v>0.79</v>
      </c>
      <c r="H56" s="90">
        <f t="shared" si="12"/>
        <v>0.79</v>
      </c>
      <c r="I56" s="90">
        <f t="shared" si="12"/>
        <v>0</v>
      </c>
      <c r="J56" s="90">
        <f t="shared" si="12"/>
        <v>0</v>
      </c>
    </row>
    <row r="57" spans="1:10" ht="20.100000000000001" customHeight="1">
      <c r="A57" s="87" t="s">
        <v>131</v>
      </c>
      <c r="B57" s="88" t="s">
        <v>132</v>
      </c>
      <c r="C57" s="88" t="s">
        <v>128</v>
      </c>
      <c r="D57" s="88" t="s">
        <v>100</v>
      </c>
      <c r="E57" s="90">
        <v>0.41</v>
      </c>
      <c r="F57" s="90">
        <v>0.41</v>
      </c>
      <c r="G57" s="90">
        <v>0.41</v>
      </c>
      <c r="H57" s="90">
        <v>0.41</v>
      </c>
      <c r="I57" s="90">
        <v>0</v>
      </c>
      <c r="J57" s="90">
        <v>0</v>
      </c>
    </row>
    <row r="58" spans="1:10" ht="20.100000000000001" customHeight="1">
      <c r="A58" s="87" t="s">
        <v>131</v>
      </c>
      <c r="B58" s="88" t="s">
        <v>132</v>
      </c>
      <c r="C58" s="88" t="s">
        <v>128</v>
      </c>
      <c r="D58" s="88" t="s">
        <v>100</v>
      </c>
      <c r="E58" s="90">
        <v>0.38</v>
      </c>
      <c r="F58" s="90">
        <v>0.38</v>
      </c>
      <c r="G58" s="90">
        <v>0.38</v>
      </c>
      <c r="H58" s="90">
        <v>0.38</v>
      </c>
      <c r="I58" s="90">
        <v>0</v>
      </c>
      <c r="J58" s="90">
        <v>0</v>
      </c>
    </row>
    <row r="59" spans="1:10" ht="20.100000000000001" customHeight="1">
      <c r="A59" s="87"/>
      <c r="B59" s="88"/>
      <c r="C59" s="88" t="s">
        <v>102</v>
      </c>
      <c r="D59" s="88" t="s">
        <v>101</v>
      </c>
      <c r="E59" s="90">
        <f t="shared" ref="E59:J59" si="13">SUM(E60:E61)</f>
        <v>0.56999999999999995</v>
      </c>
      <c r="F59" s="90">
        <f t="shared" si="13"/>
        <v>0.56999999999999995</v>
      </c>
      <c r="G59" s="90">
        <f t="shared" si="13"/>
        <v>0.56999999999999995</v>
      </c>
      <c r="H59" s="90">
        <f t="shared" si="13"/>
        <v>0.56999999999999995</v>
      </c>
      <c r="I59" s="90">
        <f t="shared" si="13"/>
        <v>0</v>
      </c>
      <c r="J59" s="90">
        <f t="shared" si="13"/>
        <v>0</v>
      </c>
    </row>
    <row r="60" spans="1:10" ht="20.100000000000001" customHeight="1">
      <c r="A60" s="87" t="s">
        <v>131</v>
      </c>
      <c r="B60" s="88" t="s">
        <v>132</v>
      </c>
      <c r="C60" s="88" t="s">
        <v>133</v>
      </c>
      <c r="D60" s="88" t="s">
        <v>103</v>
      </c>
      <c r="E60" s="90">
        <v>0.3</v>
      </c>
      <c r="F60" s="90">
        <v>0.3</v>
      </c>
      <c r="G60" s="90">
        <v>0.3</v>
      </c>
      <c r="H60" s="90">
        <v>0.3</v>
      </c>
      <c r="I60" s="90">
        <v>0</v>
      </c>
      <c r="J60" s="90">
        <v>0</v>
      </c>
    </row>
    <row r="61" spans="1:10" ht="20.100000000000001" customHeight="1">
      <c r="A61" s="87" t="s">
        <v>131</v>
      </c>
      <c r="B61" s="88" t="s">
        <v>132</v>
      </c>
      <c r="C61" s="88" t="s">
        <v>133</v>
      </c>
      <c r="D61" s="88" t="s">
        <v>103</v>
      </c>
      <c r="E61" s="90">
        <v>0.27</v>
      </c>
      <c r="F61" s="90">
        <v>0.27</v>
      </c>
      <c r="G61" s="90">
        <v>0.27</v>
      </c>
      <c r="H61" s="90">
        <v>0.27</v>
      </c>
      <c r="I61" s="90">
        <v>0</v>
      </c>
      <c r="J61" s="90">
        <v>0</v>
      </c>
    </row>
    <row r="62" spans="1:10" ht="20.100000000000001" customHeight="1">
      <c r="A62" s="87" t="s">
        <v>107</v>
      </c>
      <c r="B62" s="88"/>
      <c r="C62" s="88"/>
      <c r="D62" s="88" t="s">
        <v>104</v>
      </c>
      <c r="E62" s="90">
        <f t="shared" ref="E62:J62" si="14">E63</f>
        <v>7.96</v>
      </c>
      <c r="F62" s="90">
        <f t="shared" si="14"/>
        <v>7.96</v>
      </c>
      <c r="G62" s="90">
        <f t="shared" si="14"/>
        <v>7.96</v>
      </c>
      <c r="H62" s="90">
        <f t="shared" si="14"/>
        <v>7.96</v>
      </c>
      <c r="I62" s="90">
        <f t="shared" si="14"/>
        <v>0</v>
      </c>
      <c r="J62" s="90">
        <f t="shared" si="14"/>
        <v>0</v>
      </c>
    </row>
    <row r="63" spans="1:10" ht="20.100000000000001" customHeight="1">
      <c r="A63" s="87"/>
      <c r="B63" s="88" t="s">
        <v>108</v>
      </c>
      <c r="C63" s="88"/>
      <c r="D63" s="88" t="s">
        <v>105</v>
      </c>
      <c r="E63" s="90">
        <f t="shared" ref="E63:J63" si="15">E64+E66</f>
        <v>7.96</v>
      </c>
      <c r="F63" s="90">
        <f t="shared" si="15"/>
        <v>7.96</v>
      </c>
      <c r="G63" s="90">
        <f t="shared" si="15"/>
        <v>7.96</v>
      </c>
      <c r="H63" s="90">
        <f t="shared" si="15"/>
        <v>7.96</v>
      </c>
      <c r="I63" s="90">
        <f t="shared" si="15"/>
        <v>0</v>
      </c>
      <c r="J63" s="90">
        <f t="shared" si="15"/>
        <v>0</v>
      </c>
    </row>
    <row r="64" spans="1:10" ht="20.100000000000001" customHeight="1">
      <c r="A64" s="87"/>
      <c r="B64" s="88"/>
      <c r="C64" s="88" t="s">
        <v>60</v>
      </c>
      <c r="D64" s="88" t="s">
        <v>106</v>
      </c>
      <c r="E64" s="90">
        <f t="shared" ref="E64:J64" si="16">E65</f>
        <v>4.1399999999999997</v>
      </c>
      <c r="F64" s="90">
        <f t="shared" si="16"/>
        <v>4.1399999999999997</v>
      </c>
      <c r="G64" s="90">
        <f t="shared" si="16"/>
        <v>4.1399999999999997</v>
      </c>
      <c r="H64" s="90">
        <f t="shared" si="16"/>
        <v>4.1399999999999997</v>
      </c>
      <c r="I64" s="90">
        <f t="shared" si="16"/>
        <v>0</v>
      </c>
      <c r="J64" s="90">
        <f t="shared" si="16"/>
        <v>0</v>
      </c>
    </row>
    <row r="65" spans="1:10" ht="20.100000000000001" customHeight="1">
      <c r="A65" s="87" t="s">
        <v>134</v>
      </c>
      <c r="B65" s="88" t="s">
        <v>135</v>
      </c>
      <c r="C65" s="88" t="s">
        <v>127</v>
      </c>
      <c r="D65" s="88" t="s">
        <v>109</v>
      </c>
      <c r="E65" s="90">
        <v>4.1399999999999997</v>
      </c>
      <c r="F65" s="90">
        <v>4.1399999999999997</v>
      </c>
      <c r="G65" s="90">
        <v>4.1399999999999997</v>
      </c>
      <c r="H65" s="90">
        <v>4.1399999999999997</v>
      </c>
      <c r="I65" s="90">
        <v>0</v>
      </c>
      <c r="J65" s="90">
        <v>0</v>
      </c>
    </row>
    <row r="66" spans="1:10" ht="20.100000000000001" customHeight="1">
      <c r="A66" s="87"/>
      <c r="B66" s="88"/>
      <c r="C66" s="88" t="s">
        <v>76</v>
      </c>
      <c r="D66" s="88" t="s">
        <v>110</v>
      </c>
      <c r="E66" s="90">
        <f t="shared" ref="E66:J66" si="17">E67</f>
        <v>3.82</v>
      </c>
      <c r="F66" s="90">
        <f t="shared" si="17"/>
        <v>3.82</v>
      </c>
      <c r="G66" s="90">
        <f t="shared" si="17"/>
        <v>3.82</v>
      </c>
      <c r="H66" s="90">
        <f t="shared" si="17"/>
        <v>3.82</v>
      </c>
      <c r="I66" s="90">
        <f t="shared" si="17"/>
        <v>0</v>
      </c>
      <c r="J66" s="90">
        <f t="shared" si="17"/>
        <v>0</v>
      </c>
    </row>
    <row r="67" spans="1:10" ht="20.100000000000001" customHeight="1">
      <c r="A67" s="87" t="s">
        <v>134</v>
      </c>
      <c r="B67" s="88" t="s">
        <v>135</v>
      </c>
      <c r="C67" s="88" t="s">
        <v>128</v>
      </c>
      <c r="D67" s="88" t="s">
        <v>109</v>
      </c>
      <c r="E67" s="90">
        <v>3.82</v>
      </c>
      <c r="F67" s="90">
        <v>3.82</v>
      </c>
      <c r="G67" s="90">
        <v>3.82</v>
      </c>
      <c r="H67" s="90">
        <v>3.82</v>
      </c>
      <c r="I67" s="90">
        <v>0</v>
      </c>
      <c r="J67" s="90">
        <v>0</v>
      </c>
    </row>
    <row r="68" spans="1:10" ht="20.100000000000001" customHeight="1">
      <c r="A68" s="87" t="s">
        <v>114</v>
      </c>
      <c r="B68" s="88"/>
      <c r="C68" s="88"/>
      <c r="D68" s="88" t="s">
        <v>111</v>
      </c>
      <c r="E68" s="90">
        <f t="shared" ref="E68:J69" si="18">E69</f>
        <v>13.65</v>
      </c>
      <c r="F68" s="90">
        <f t="shared" si="18"/>
        <v>13.65</v>
      </c>
      <c r="G68" s="90">
        <f t="shared" si="18"/>
        <v>13.65</v>
      </c>
      <c r="H68" s="90">
        <f t="shared" si="18"/>
        <v>13.65</v>
      </c>
      <c r="I68" s="90">
        <f t="shared" si="18"/>
        <v>0</v>
      </c>
      <c r="J68" s="90">
        <f t="shared" si="18"/>
        <v>0</v>
      </c>
    </row>
    <row r="69" spans="1:10" ht="20.100000000000001" customHeight="1">
      <c r="A69" s="87"/>
      <c r="B69" s="88" t="s">
        <v>76</v>
      </c>
      <c r="C69" s="88"/>
      <c r="D69" s="88" t="s">
        <v>112</v>
      </c>
      <c r="E69" s="90">
        <f t="shared" si="18"/>
        <v>13.65</v>
      </c>
      <c r="F69" s="90">
        <f t="shared" si="18"/>
        <v>13.65</v>
      </c>
      <c r="G69" s="90">
        <f t="shared" si="18"/>
        <v>13.65</v>
      </c>
      <c r="H69" s="90">
        <f t="shared" si="18"/>
        <v>13.65</v>
      </c>
      <c r="I69" s="90">
        <f t="shared" si="18"/>
        <v>0</v>
      </c>
      <c r="J69" s="90">
        <f t="shared" si="18"/>
        <v>0</v>
      </c>
    </row>
    <row r="70" spans="1:10" ht="20.100000000000001" customHeight="1">
      <c r="A70" s="87"/>
      <c r="B70" s="88"/>
      <c r="C70" s="88" t="s">
        <v>60</v>
      </c>
      <c r="D70" s="88" t="s">
        <v>113</v>
      </c>
      <c r="E70" s="90">
        <f t="shared" ref="E70:J70" si="19">SUM(E71:E72)</f>
        <v>13.65</v>
      </c>
      <c r="F70" s="90">
        <f t="shared" si="19"/>
        <v>13.65</v>
      </c>
      <c r="G70" s="90">
        <f t="shared" si="19"/>
        <v>13.65</v>
      </c>
      <c r="H70" s="90">
        <f t="shared" si="19"/>
        <v>13.65</v>
      </c>
      <c r="I70" s="90">
        <f t="shared" si="19"/>
        <v>0</v>
      </c>
      <c r="J70" s="90">
        <f t="shared" si="19"/>
        <v>0</v>
      </c>
    </row>
    <row r="71" spans="1:10" ht="20.100000000000001" customHeight="1">
      <c r="A71" s="87" t="s">
        <v>136</v>
      </c>
      <c r="B71" s="88" t="s">
        <v>128</v>
      </c>
      <c r="C71" s="88" t="s">
        <v>127</v>
      </c>
      <c r="D71" s="88" t="s">
        <v>115</v>
      </c>
      <c r="E71" s="90">
        <v>7.1</v>
      </c>
      <c r="F71" s="90">
        <v>7.1</v>
      </c>
      <c r="G71" s="90">
        <v>7.1</v>
      </c>
      <c r="H71" s="90">
        <v>7.1</v>
      </c>
      <c r="I71" s="90">
        <v>0</v>
      </c>
      <c r="J71" s="90">
        <v>0</v>
      </c>
    </row>
    <row r="72" spans="1:10" ht="20.100000000000001" customHeight="1">
      <c r="A72" s="87" t="s">
        <v>136</v>
      </c>
      <c r="B72" s="88" t="s">
        <v>128</v>
      </c>
      <c r="C72" s="88" t="s">
        <v>127</v>
      </c>
      <c r="D72" s="88" t="s">
        <v>115</v>
      </c>
      <c r="E72" s="90">
        <v>6.55</v>
      </c>
      <c r="F72" s="90">
        <v>6.55</v>
      </c>
      <c r="G72" s="90">
        <v>6.55</v>
      </c>
      <c r="H72" s="90">
        <v>6.55</v>
      </c>
      <c r="I72" s="90">
        <v>0</v>
      </c>
      <c r="J72" s="90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137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290.83999999999997</v>
      </c>
      <c r="C4" s="102" t="s">
        <v>7</v>
      </c>
      <c r="D4" s="103">
        <v>247.51</v>
      </c>
    </row>
    <row r="5" spans="1:10" s="92" customFormat="1" ht="23.25" customHeight="1">
      <c r="A5" s="100" t="s">
        <v>8</v>
      </c>
      <c r="B5" s="104">
        <v>290.83999999999997</v>
      </c>
      <c r="C5" s="102" t="s">
        <v>9</v>
      </c>
      <c r="D5" s="103">
        <v>231.37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16.14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43.33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290.83999999999997</v>
      </c>
      <c r="C15" s="124" t="s">
        <v>19</v>
      </c>
      <c r="D15" s="103">
        <v>290.83999999999997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138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139</v>
      </c>
      <c r="D18" s="127">
        <v>0</v>
      </c>
    </row>
    <row r="19" spans="1:10" s="92" customFormat="1" ht="20.100000000000001" customHeight="1">
      <c r="A19" s="129" t="s">
        <v>24</v>
      </c>
      <c r="B19" s="109">
        <v>290.83999999999997</v>
      </c>
      <c r="C19" s="130" t="s">
        <v>25</v>
      </c>
      <c r="D19" s="131">
        <v>290.83999999999997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7"/>
  <sheetViews>
    <sheetView showGridLines="0" showZeros="0" topLeftCell="A37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6" t="s">
        <v>140</v>
      </c>
      <c r="B1" s="156"/>
      <c r="C1" s="156"/>
      <c r="D1" s="156"/>
      <c r="E1" s="156"/>
      <c r="F1" s="156"/>
      <c r="G1" s="156"/>
      <c r="H1" s="156"/>
      <c r="I1" s="156"/>
    </row>
    <row r="2" spans="1:9" ht="20.100000000000001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80" customFormat="1" ht="16.5" customHeight="1">
      <c r="A3" s="159" t="s">
        <v>117</v>
      </c>
      <c r="B3" s="160"/>
      <c r="C3" s="161"/>
      <c r="D3" s="166" t="s">
        <v>118</v>
      </c>
      <c r="E3" s="169" t="s">
        <v>29</v>
      </c>
      <c r="F3" s="162" t="s">
        <v>119</v>
      </c>
      <c r="G3" s="162"/>
      <c r="H3" s="162"/>
      <c r="I3" s="162"/>
    </row>
    <row r="4" spans="1:9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3" t="s">
        <v>120</v>
      </c>
      <c r="G4" s="163"/>
      <c r="H4" s="163"/>
      <c r="I4" s="85" t="s">
        <v>121</v>
      </c>
    </row>
    <row r="5" spans="1:9" s="80" customFormat="1" ht="37.5" customHeight="1">
      <c r="A5" s="164"/>
      <c r="B5" s="165"/>
      <c r="C5" s="165"/>
      <c r="D5" s="168"/>
      <c r="E5" s="169"/>
      <c r="F5" s="82" t="s">
        <v>122</v>
      </c>
      <c r="G5" s="82" t="s">
        <v>123</v>
      </c>
      <c r="H5" s="82" t="s">
        <v>124</v>
      </c>
      <c r="I5" s="82" t="s">
        <v>122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E8+E47+E58+E64</f>
        <v>290.83999999999997</v>
      </c>
      <c r="F7" s="90">
        <f>F8+F47+F58+F64</f>
        <v>247.51</v>
      </c>
      <c r="G7" s="90">
        <f>G8+G47+G58+G64</f>
        <v>231.37</v>
      </c>
      <c r="H7" s="90">
        <f>H8+H47+H58+H64</f>
        <v>16.14</v>
      </c>
      <c r="I7" s="90">
        <f>I8+I47+I58+I64</f>
        <v>43.33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>E9</f>
        <v>244.32</v>
      </c>
      <c r="F8" s="90">
        <f>F9</f>
        <v>200.99</v>
      </c>
      <c r="G8" s="90">
        <f>G9</f>
        <v>184.85</v>
      </c>
      <c r="H8" s="90">
        <f>H9</f>
        <v>16.14</v>
      </c>
      <c r="I8" s="90">
        <f>I9</f>
        <v>43.33</v>
      </c>
    </row>
    <row r="9" spans="1:9" s="36" customFormat="1" ht="20.100000000000001" customHeight="1">
      <c r="A9" s="87"/>
      <c r="B9" s="88" t="s">
        <v>59</v>
      </c>
      <c r="C9" s="88"/>
      <c r="D9" s="89" t="s">
        <v>56</v>
      </c>
      <c r="E9" s="90">
        <f>E10+E25+E28+E33</f>
        <v>244.32</v>
      </c>
      <c r="F9" s="90">
        <f>F10+F25+F28+F33</f>
        <v>200.99</v>
      </c>
      <c r="G9" s="90">
        <f>G10+G25+G28+G33</f>
        <v>184.85</v>
      </c>
      <c r="H9" s="90">
        <f>H10+H25+H28+H33</f>
        <v>16.14</v>
      </c>
      <c r="I9" s="90">
        <f>I10+I25+I28+I33</f>
        <v>43.33</v>
      </c>
    </row>
    <row r="10" spans="1:9" s="36" customFormat="1" ht="20.100000000000001" customHeight="1">
      <c r="A10" s="87"/>
      <c r="B10" s="88"/>
      <c r="C10" s="88" t="s">
        <v>60</v>
      </c>
      <c r="D10" s="89" t="s">
        <v>57</v>
      </c>
      <c r="E10" s="90">
        <f>SUM(E11:E24)</f>
        <v>113.31</v>
      </c>
      <c r="F10" s="90">
        <f>SUM(F11:F24)</f>
        <v>113.31</v>
      </c>
      <c r="G10" s="90">
        <f>SUM(G11:G24)</f>
        <v>99.86</v>
      </c>
      <c r="H10" s="90">
        <f>SUM(H11:H24)</f>
        <v>13.45</v>
      </c>
      <c r="I10" s="90">
        <f>SUM(I11:I24)</f>
        <v>0</v>
      </c>
    </row>
    <row r="11" spans="1:9" s="36" customFormat="1" ht="20.100000000000001" customHeight="1">
      <c r="A11" s="87" t="s">
        <v>125</v>
      </c>
      <c r="B11" s="88" t="s">
        <v>126</v>
      </c>
      <c r="C11" s="88" t="s">
        <v>127</v>
      </c>
      <c r="D11" s="89" t="s">
        <v>63</v>
      </c>
      <c r="E11" s="90">
        <v>5.77</v>
      </c>
      <c r="F11" s="90">
        <v>5.77</v>
      </c>
      <c r="G11" s="90">
        <v>5.77</v>
      </c>
      <c r="H11" s="90">
        <v>0</v>
      </c>
      <c r="I11" s="90">
        <v>0</v>
      </c>
    </row>
    <row r="12" spans="1:9" s="36" customFormat="1" ht="20.100000000000001" customHeight="1">
      <c r="A12" s="87" t="s">
        <v>125</v>
      </c>
      <c r="B12" s="88" t="s">
        <v>126</v>
      </c>
      <c r="C12" s="88" t="s">
        <v>127</v>
      </c>
      <c r="D12" s="89" t="s">
        <v>71</v>
      </c>
      <c r="E12" s="90">
        <v>1.18</v>
      </c>
      <c r="F12" s="90">
        <v>1.18</v>
      </c>
      <c r="G12" s="90">
        <v>1.18</v>
      </c>
      <c r="H12" s="90">
        <v>0</v>
      </c>
      <c r="I12" s="90">
        <v>0</v>
      </c>
    </row>
    <row r="13" spans="1:9" s="36" customFormat="1" ht="20.100000000000001" customHeight="1">
      <c r="A13" s="87" t="s">
        <v>125</v>
      </c>
      <c r="B13" s="88" t="s">
        <v>126</v>
      </c>
      <c r="C13" s="88" t="s">
        <v>127</v>
      </c>
      <c r="D13" s="89" t="s">
        <v>68</v>
      </c>
      <c r="E13" s="90">
        <v>4.0599999999999996</v>
      </c>
      <c r="F13" s="90">
        <v>4.0599999999999996</v>
      </c>
      <c r="G13" s="90">
        <v>4.0599999999999996</v>
      </c>
      <c r="H13" s="90">
        <v>0</v>
      </c>
      <c r="I13" s="90">
        <v>0</v>
      </c>
    </row>
    <row r="14" spans="1:9" s="36" customFormat="1" ht="20.100000000000001" customHeight="1">
      <c r="A14" s="87" t="s">
        <v>125</v>
      </c>
      <c r="B14" s="88" t="s">
        <v>126</v>
      </c>
      <c r="C14" s="88" t="s">
        <v>127</v>
      </c>
      <c r="D14" s="89" t="s">
        <v>66</v>
      </c>
      <c r="E14" s="90">
        <v>1.71</v>
      </c>
      <c r="F14" s="90">
        <v>1.71</v>
      </c>
      <c r="G14" s="90">
        <v>1.71</v>
      </c>
      <c r="H14" s="90">
        <v>0</v>
      </c>
      <c r="I14" s="90">
        <v>0</v>
      </c>
    </row>
    <row r="15" spans="1:9" s="36" customFormat="1" ht="20.100000000000001" customHeight="1">
      <c r="A15" s="87" t="s">
        <v>125</v>
      </c>
      <c r="B15" s="88" t="s">
        <v>126</v>
      </c>
      <c r="C15" s="88" t="s">
        <v>127</v>
      </c>
      <c r="D15" s="89" t="s">
        <v>62</v>
      </c>
      <c r="E15" s="90">
        <v>4.93</v>
      </c>
      <c r="F15" s="90">
        <v>4.93</v>
      </c>
      <c r="G15" s="90">
        <v>4.93</v>
      </c>
      <c r="H15" s="90">
        <v>0</v>
      </c>
      <c r="I15" s="90">
        <v>0</v>
      </c>
    </row>
    <row r="16" spans="1:9" s="36" customFormat="1" ht="20.100000000000001" customHeight="1">
      <c r="A16" s="87" t="s">
        <v>125</v>
      </c>
      <c r="B16" s="88" t="s">
        <v>126</v>
      </c>
      <c r="C16" s="88" t="s">
        <v>127</v>
      </c>
      <c r="D16" s="89" t="s">
        <v>74</v>
      </c>
      <c r="E16" s="90">
        <v>8.58</v>
      </c>
      <c r="F16" s="90">
        <v>8.58</v>
      </c>
      <c r="G16" s="90">
        <v>0</v>
      </c>
      <c r="H16" s="90">
        <v>8.58</v>
      </c>
      <c r="I16" s="90">
        <v>0</v>
      </c>
    </row>
    <row r="17" spans="1:9" s="36" customFormat="1" ht="20.100000000000001" customHeight="1">
      <c r="A17" s="87" t="s">
        <v>125</v>
      </c>
      <c r="B17" s="88" t="s">
        <v>126</v>
      </c>
      <c r="C17" s="88" t="s">
        <v>127</v>
      </c>
      <c r="D17" s="89" t="s">
        <v>67</v>
      </c>
      <c r="E17" s="90">
        <v>8.52</v>
      </c>
      <c r="F17" s="90">
        <v>8.52</v>
      </c>
      <c r="G17" s="90">
        <v>8.52</v>
      </c>
      <c r="H17" s="90">
        <v>0</v>
      </c>
      <c r="I17" s="90">
        <v>0</v>
      </c>
    </row>
    <row r="18" spans="1:9" s="36" customFormat="1" ht="20.100000000000001" customHeight="1">
      <c r="A18" s="87" t="s">
        <v>125</v>
      </c>
      <c r="B18" s="88" t="s">
        <v>126</v>
      </c>
      <c r="C18" s="88" t="s">
        <v>127</v>
      </c>
      <c r="D18" s="89" t="s">
        <v>64</v>
      </c>
      <c r="E18" s="90">
        <v>4.93</v>
      </c>
      <c r="F18" s="90">
        <v>4.93</v>
      </c>
      <c r="G18" s="90">
        <v>4.93</v>
      </c>
      <c r="H18" s="90">
        <v>0</v>
      </c>
      <c r="I18" s="90">
        <v>0</v>
      </c>
    </row>
    <row r="19" spans="1:9" s="36" customFormat="1" ht="20.100000000000001" customHeight="1">
      <c r="A19" s="87" t="s">
        <v>125</v>
      </c>
      <c r="B19" s="88" t="s">
        <v>126</v>
      </c>
      <c r="C19" s="88" t="s">
        <v>127</v>
      </c>
      <c r="D19" s="89" t="s">
        <v>65</v>
      </c>
      <c r="E19" s="90">
        <v>7.2</v>
      </c>
      <c r="F19" s="90">
        <v>7.2</v>
      </c>
      <c r="G19" s="90">
        <v>7.2</v>
      </c>
      <c r="H19" s="90">
        <v>0</v>
      </c>
      <c r="I19" s="90">
        <v>0</v>
      </c>
    </row>
    <row r="20" spans="1:9" s="36" customFormat="1" ht="20.100000000000001" customHeight="1">
      <c r="A20" s="87" t="s">
        <v>125</v>
      </c>
      <c r="B20" s="88" t="s">
        <v>126</v>
      </c>
      <c r="C20" s="88" t="s">
        <v>127</v>
      </c>
      <c r="D20" s="89" t="s">
        <v>70</v>
      </c>
      <c r="E20" s="90">
        <v>2.37</v>
      </c>
      <c r="F20" s="90">
        <v>2.37</v>
      </c>
      <c r="G20" s="90">
        <v>2.37</v>
      </c>
      <c r="H20" s="90">
        <v>0</v>
      </c>
      <c r="I20" s="90">
        <v>0</v>
      </c>
    </row>
    <row r="21" spans="1:9" s="36" customFormat="1" ht="20.100000000000001" customHeight="1">
      <c r="A21" s="87" t="s">
        <v>125</v>
      </c>
      <c r="B21" s="88" t="s">
        <v>126</v>
      </c>
      <c r="C21" s="88" t="s">
        <v>127</v>
      </c>
      <c r="D21" s="89" t="s">
        <v>72</v>
      </c>
      <c r="E21" s="90">
        <v>1.87</v>
      </c>
      <c r="F21" s="90">
        <v>1.87</v>
      </c>
      <c r="G21" s="90">
        <v>0</v>
      </c>
      <c r="H21" s="90">
        <v>1.87</v>
      </c>
      <c r="I21" s="90">
        <v>0</v>
      </c>
    </row>
    <row r="22" spans="1:9" s="36" customFormat="1" ht="20.100000000000001" customHeight="1">
      <c r="A22" s="87" t="s">
        <v>125</v>
      </c>
      <c r="B22" s="88" t="s">
        <v>126</v>
      </c>
      <c r="C22" s="88" t="s">
        <v>127</v>
      </c>
      <c r="D22" s="89" t="s">
        <v>69</v>
      </c>
      <c r="E22" s="90">
        <v>0.02</v>
      </c>
      <c r="F22" s="90">
        <v>0.02</v>
      </c>
      <c r="G22" s="90">
        <v>0.02</v>
      </c>
      <c r="H22" s="90">
        <v>0</v>
      </c>
      <c r="I22" s="90">
        <v>0</v>
      </c>
    </row>
    <row r="23" spans="1:9" s="36" customFormat="1" ht="20.100000000000001" customHeight="1">
      <c r="A23" s="87" t="s">
        <v>125</v>
      </c>
      <c r="B23" s="88" t="s">
        <v>126</v>
      </c>
      <c r="C23" s="88" t="s">
        <v>127</v>
      </c>
      <c r="D23" s="89" t="s">
        <v>61</v>
      </c>
      <c r="E23" s="90">
        <v>59.17</v>
      </c>
      <c r="F23" s="90">
        <v>59.17</v>
      </c>
      <c r="G23" s="90">
        <v>59.17</v>
      </c>
      <c r="H23" s="90">
        <v>0</v>
      </c>
      <c r="I23" s="90">
        <v>0</v>
      </c>
    </row>
    <row r="24" spans="1:9" s="36" customFormat="1" ht="20.100000000000001" customHeight="1">
      <c r="A24" s="87" t="s">
        <v>125</v>
      </c>
      <c r="B24" s="88" t="s">
        <v>126</v>
      </c>
      <c r="C24" s="88" t="s">
        <v>127</v>
      </c>
      <c r="D24" s="89" t="s">
        <v>73</v>
      </c>
      <c r="E24" s="90">
        <v>3</v>
      </c>
      <c r="F24" s="90">
        <v>3</v>
      </c>
      <c r="G24" s="90">
        <v>0</v>
      </c>
      <c r="H24" s="90">
        <v>3</v>
      </c>
      <c r="I24" s="90">
        <v>0</v>
      </c>
    </row>
    <row r="25" spans="1:9" s="36" customFormat="1" ht="20.100000000000001" customHeight="1">
      <c r="A25" s="87"/>
      <c r="B25" s="88"/>
      <c r="C25" s="88" t="s">
        <v>76</v>
      </c>
      <c r="D25" s="89" t="s">
        <v>75</v>
      </c>
      <c r="E25" s="90">
        <f>SUM(E26:E27)</f>
        <v>11.2</v>
      </c>
      <c r="F25" s="90">
        <f>SUM(F26:F27)</f>
        <v>0</v>
      </c>
      <c r="G25" s="90">
        <f>SUM(G26:G27)</f>
        <v>0</v>
      </c>
      <c r="H25" s="90">
        <f>SUM(H26:H27)</f>
        <v>0</v>
      </c>
      <c r="I25" s="90">
        <f>SUM(I26:I27)</f>
        <v>11.2</v>
      </c>
    </row>
    <row r="26" spans="1:9" s="36" customFormat="1" ht="20.100000000000001" customHeight="1">
      <c r="A26" s="87" t="s">
        <v>125</v>
      </c>
      <c r="B26" s="88" t="s">
        <v>126</v>
      </c>
      <c r="C26" s="88" t="s">
        <v>128</v>
      </c>
      <c r="D26" s="89" t="s">
        <v>78</v>
      </c>
      <c r="E26" s="90">
        <v>1.2</v>
      </c>
      <c r="F26" s="90">
        <v>0</v>
      </c>
      <c r="G26" s="90">
        <v>0</v>
      </c>
      <c r="H26" s="90">
        <v>0</v>
      </c>
      <c r="I26" s="90">
        <v>1.2</v>
      </c>
    </row>
    <row r="27" spans="1:9" s="36" customFormat="1" ht="20.100000000000001" customHeight="1">
      <c r="A27" s="87" t="s">
        <v>125</v>
      </c>
      <c r="B27" s="88" t="s">
        <v>126</v>
      </c>
      <c r="C27" s="88" t="s">
        <v>128</v>
      </c>
      <c r="D27" s="89" t="s">
        <v>77</v>
      </c>
      <c r="E27" s="90">
        <v>10</v>
      </c>
      <c r="F27" s="90">
        <v>0</v>
      </c>
      <c r="G27" s="90">
        <v>0</v>
      </c>
      <c r="H27" s="90">
        <v>0</v>
      </c>
      <c r="I27" s="90">
        <v>10</v>
      </c>
    </row>
    <row r="28" spans="1:9" s="36" customFormat="1" ht="20.100000000000001" customHeight="1">
      <c r="A28" s="87"/>
      <c r="B28" s="88"/>
      <c r="C28" s="88" t="s">
        <v>80</v>
      </c>
      <c r="D28" s="89" t="s">
        <v>79</v>
      </c>
      <c r="E28" s="90">
        <f>SUM(E29:E32)</f>
        <v>32.130000000000003</v>
      </c>
      <c r="F28" s="90">
        <f>SUM(F29:F32)</f>
        <v>0</v>
      </c>
      <c r="G28" s="90">
        <f>SUM(G29:G32)</f>
        <v>0</v>
      </c>
      <c r="H28" s="90">
        <f>SUM(H29:H32)</f>
        <v>0</v>
      </c>
      <c r="I28" s="90">
        <f>SUM(I29:I32)</f>
        <v>32.130000000000003</v>
      </c>
    </row>
    <row r="29" spans="1:9" s="36" customFormat="1" ht="20.100000000000001" customHeight="1">
      <c r="A29" s="87" t="s">
        <v>125</v>
      </c>
      <c r="B29" s="88" t="s">
        <v>126</v>
      </c>
      <c r="C29" s="88" t="s">
        <v>129</v>
      </c>
      <c r="D29" s="89" t="s">
        <v>83</v>
      </c>
      <c r="E29" s="90">
        <v>10</v>
      </c>
      <c r="F29" s="90">
        <v>0</v>
      </c>
      <c r="G29" s="90">
        <v>0</v>
      </c>
      <c r="H29" s="90">
        <v>0</v>
      </c>
      <c r="I29" s="90">
        <v>10</v>
      </c>
    </row>
    <row r="30" spans="1:9" s="36" customFormat="1" ht="20.100000000000001" customHeight="1">
      <c r="A30" s="87" t="s">
        <v>125</v>
      </c>
      <c r="B30" s="88" t="s">
        <v>126</v>
      </c>
      <c r="C30" s="88" t="s">
        <v>129</v>
      </c>
      <c r="D30" s="89" t="s">
        <v>84</v>
      </c>
      <c r="E30" s="90">
        <v>10.199999999999999</v>
      </c>
      <c r="F30" s="90">
        <v>0</v>
      </c>
      <c r="G30" s="90">
        <v>0</v>
      </c>
      <c r="H30" s="90">
        <v>0</v>
      </c>
      <c r="I30" s="90">
        <v>10.199999999999999</v>
      </c>
    </row>
    <row r="31" spans="1:9" s="36" customFormat="1" ht="20.100000000000001" customHeight="1">
      <c r="A31" s="87" t="s">
        <v>125</v>
      </c>
      <c r="B31" s="88" t="s">
        <v>126</v>
      </c>
      <c r="C31" s="88" t="s">
        <v>129</v>
      </c>
      <c r="D31" s="89" t="s">
        <v>82</v>
      </c>
      <c r="E31" s="90">
        <v>1.85</v>
      </c>
      <c r="F31" s="90">
        <v>0</v>
      </c>
      <c r="G31" s="90">
        <v>0</v>
      </c>
      <c r="H31" s="90">
        <v>0</v>
      </c>
      <c r="I31" s="90">
        <v>1.85</v>
      </c>
    </row>
    <row r="32" spans="1:9" ht="20.100000000000001" customHeight="1">
      <c r="A32" s="87" t="s">
        <v>125</v>
      </c>
      <c r="B32" s="88" t="s">
        <v>126</v>
      </c>
      <c r="C32" s="88" t="s">
        <v>129</v>
      </c>
      <c r="D32" s="89" t="s">
        <v>81</v>
      </c>
      <c r="E32" s="90">
        <v>10.08</v>
      </c>
      <c r="F32" s="90">
        <v>0</v>
      </c>
      <c r="G32" s="90">
        <v>0</v>
      </c>
      <c r="H32" s="90">
        <v>0</v>
      </c>
      <c r="I32" s="90">
        <v>10.08</v>
      </c>
    </row>
    <row r="33" spans="1:9" ht="20.100000000000001" customHeight="1">
      <c r="A33" s="87"/>
      <c r="B33" s="88"/>
      <c r="C33" s="88" t="s">
        <v>86</v>
      </c>
      <c r="D33" s="89" t="s">
        <v>85</v>
      </c>
      <c r="E33" s="90">
        <f>SUM(E34:E46)</f>
        <v>87.68</v>
      </c>
      <c r="F33" s="90">
        <f>SUM(F34:F46)</f>
        <v>87.68</v>
      </c>
      <c r="G33" s="90">
        <f>SUM(G34:G46)</f>
        <v>84.99</v>
      </c>
      <c r="H33" s="90">
        <f>SUM(H34:H46)</f>
        <v>2.69</v>
      </c>
      <c r="I33" s="90">
        <f>SUM(I34:I46)</f>
        <v>0</v>
      </c>
    </row>
    <row r="34" spans="1:9" ht="20.100000000000001" customHeight="1">
      <c r="A34" s="87" t="s">
        <v>125</v>
      </c>
      <c r="B34" s="88" t="s">
        <v>126</v>
      </c>
      <c r="C34" s="88" t="s">
        <v>130</v>
      </c>
      <c r="D34" s="89" t="s">
        <v>66</v>
      </c>
      <c r="E34" s="90">
        <v>0.16</v>
      </c>
      <c r="F34" s="90">
        <v>0.16</v>
      </c>
      <c r="G34" s="90">
        <v>0.16</v>
      </c>
      <c r="H34" s="90">
        <v>0</v>
      </c>
      <c r="I34" s="90">
        <v>0</v>
      </c>
    </row>
    <row r="35" spans="1:9" ht="20.100000000000001" customHeight="1">
      <c r="A35" s="87" t="s">
        <v>125</v>
      </c>
      <c r="B35" s="88" t="s">
        <v>126</v>
      </c>
      <c r="C35" s="88" t="s">
        <v>130</v>
      </c>
      <c r="D35" s="89" t="s">
        <v>69</v>
      </c>
      <c r="E35" s="90">
        <v>0.19</v>
      </c>
      <c r="F35" s="90">
        <v>0.19</v>
      </c>
      <c r="G35" s="90">
        <v>0.19</v>
      </c>
      <c r="H35" s="90">
        <v>0</v>
      </c>
      <c r="I35" s="90">
        <v>0</v>
      </c>
    </row>
    <row r="36" spans="1:9" ht="20.100000000000001" customHeight="1">
      <c r="A36" s="87" t="s">
        <v>125</v>
      </c>
      <c r="B36" s="88" t="s">
        <v>126</v>
      </c>
      <c r="C36" s="88" t="s">
        <v>130</v>
      </c>
      <c r="D36" s="89" t="s">
        <v>70</v>
      </c>
      <c r="E36" s="90">
        <v>2.1800000000000002</v>
      </c>
      <c r="F36" s="90">
        <v>2.1800000000000002</v>
      </c>
      <c r="G36" s="90">
        <v>2.1800000000000002</v>
      </c>
      <c r="H36" s="90">
        <v>0</v>
      </c>
      <c r="I36" s="90">
        <v>0</v>
      </c>
    </row>
    <row r="37" spans="1:9" ht="20.100000000000001" customHeight="1">
      <c r="A37" s="87" t="s">
        <v>125</v>
      </c>
      <c r="B37" s="88" t="s">
        <v>126</v>
      </c>
      <c r="C37" s="88" t="s">
        <v>130</v>
      </c>
      <c r="D37" s="89" t="s">
        <v>89</v>
      </c>
      <c r="E37" s="90">
        <v>6.34</v>
      </c>
      <c r="F37" s="90">
        <v>6.34</v>
      </c>
      <c r="G37" s="90">
        <v>6.34</v>
      </c>
      <c r="H37" s="90">
        <v>0</v>
      </c>
      <c r="I37" s="90">
        <v>0</v>
      </c>
    </row>
    <row r="38" spans="1:9" ht="20.100000000000001" customHeight="1">
      <c r="A38" s="87" t="s">
        <v>125</v>
      </c>
      <c r="B38" s="88" t="s">
        <v>126</v>
      </c>
      <c r="C38" s="88" t="s">
        <v>130</v>
      </c>
      <c r="D38" s="89" t="s">
        <v>71</v>
      </c>
      <c r="E38" s="90">
        <v>1.0900000000000001</v>
      </c>
      <c r="F38" s="90">
        <v>1.0900000000000001</v>
      </c>
      <c r="G38" s="90">
        <v>1.0900000000000001</v>
      </c>
      <c r="H38" s="90">
        <v>0</v>
      </c>
      <c r="I38" s="90">
        <v>0</v>
      </c>
    </row>
    <row r="39" spans="1:9" ht="20.100000000000001" customHeight="1">
      <c r="A39" s="87" t="s">
        <v>125</v>
      </c>
      <c r="B39" s="88" t="s">
        <v>126</v>
      </c>
      <c r="C39" s="88" t="s">
        <v>130</v>
      </c>
      <c r="D39" s="89" t="s">
        <v>64</v>
      </c>
      <c r="E39" s="90">
        <v>4.55</v>
      </c>
      <c r="F39" s="90">
        <v>4.55</v>
      </c>
      <c r="G39" s="90">
        <v>4.55</v>
      </c>
      <c r="H39" s="90">
        <v>0</v>
      </c>
      <c r="I39" s="90">
        <v>0</v>
      </c>
    </row>
    <row r="40" spans="1:9" ht="20.100000000000001" customHeight="1">
      <c r="A40" s="87" t="s">
        <v>125</v>
      </c>
      <c r="B40" s="88" t="s">
        <v>126</v>
      </c>
      <c r="C40" s="88" t="s">
        <v>130</v>
      </c>
      <c r="D40" s="89" t="s">
        <v>87</v>
      </c>
      <c r="E40" s="90">
        <v>33.26</v>
      </c>
      <c r="F40" s="90">
        <v>33.26</v>
      </c>
      <c r="G40" s="90">
        <v>33.26</v>
      </c>
      <c r="H40" s="90">
        <v>0</v>
      </c>
      <c r="I40" s="90">
        <v>0</v>
      </c>
    </row>
    <row r="41" spans="1:9" ht="20.100000000000001" customHeight="1">
      <c r="A41" s="87" t="s">
        <v>125</v>
      </c>
      <c r="B41" s="88" t="s">
        <v>126</v>
      </c>
      <c r="C41" s="88" t="s">
        <v>130</v>
      </c>
      <c r="D41" s="89" t="s">
        <v>62</v>
      </c>
      <c r="E41" s="90">
        <v>4.55</v>
      </c>
      <c r="F41" s="90">
        <v>4.55</v>
      </c>
      <c r="G41" s="90">
        <v>4.55</v>
      </c>
      <c r="H41" s="90">
        <v>0</v>
      </c>
      <c r="I41" s="90">
        <v>0</v>
      </c>
    </row>
    <row r="42" spans="1:9" ht="20.100000000000001" customHeight="1">
      <c r="A42" s="87" t="s">
        <v>125</v>
      </c>
      <c r="B42" s="88" t="s">
        <v>126</v>
      </c>
      <c r="C42" s="88" t="s">
        <v>130</v>
      </c>
      <c r="D42" s="89" t="s">
        <v>67</v>
      </c>
      <c r="E42" s="90">
        <v>0.28000000000000003</v>
      </c>
      <c r="F42" s="90">
        <v>0.28000000000000003</v>
      </c>
      <c r="G42" s="90">
        <v>0.28000000000000003</v>
      </c>
      <c r="H42" s="90">
        <v>0</v>
      </c>
      <c r="I42" s="90">
        <v>0</v>
      </c>
    </row>
    <row r="43" spans="1:9" ht="20.100000000000001" customHeight="1">
      <c r="A43" s="87" t="s">
        <v>125</v>
      </c>
      <c r="B43" s="88" t="s">
        <v>126</v>
      </c>
      <c r="C43" s="88" t="s">
        <v>130</v>
      </c>
      <c r="D43" s="89" t="s">
        <v>72</v>
      </c>
      <c r="E43" s="90">
        <v>2.69</v>
      </c>
      <c r="F43" s="90">
        <v>2.69</v>
      </c>
      <c r="G43" s="90">
        <v>0</v>
      </c>
      <c r="H43" s="90">
        <v>2.69</v>
      </c>
      <c r="I43" s="90">
        <v>0</v>
      </c>
    </row>
    <row r="44" spans="1:9" ht="20.100000000000001" customHeight="1">
      <c r="A44" s="87" t="s">
        <v>125</v>
      </c>
      <c r="B44" s="88" t="s">
        <v>126</v>
      </c>
      <c r="C44" s="88" t="s">
        <v>130</v>
      </c>
      <c r="D44" s="89" t="s">
        <v>63</v>
      </c>
      <c r="E44" s="90">
        <v>1.76</v>
      </c>
      <c r="F44" s="90">
        <v>1.76</v>
      </c>
      <c r="G44" s="90">
        <v>1.76</v>
      </c>
      <c r="H44" s="90">
        <v>0</v>
      </c>
      <c r="I44" s="90">
        <v>0</v>
      </c>
    </row>
    <row r="45" spans="1:9" ht="20.100000000000001" customHeight="1">
      <c r="A45" s="87" t="s">
        <v>125</v>
      </c>
      <c r="B45" s="88" t="s">
        <v>126</v>
      </c>
      <c r="C45" s="88" t="s">
        <v>130</v>
      </c>
      <c r="D45" s="89" t="s">
        <v>65</v>
      </c>
      <c r="E45" s="90">
        <v>15.84</v>
      </c>
      <c r="F45" s="90">
        <v>15.84</v>
      </c>
      <c r="G45" s="90">
        <v>15.84</v>
      </c>
      <c r="H45" s="90">
        <v>0</v>
      </c>
      <c r="I45" s="90">
        <v>0</v>
      </c>
    </row>
    <row r="46" spans="1:9" ht="20.100000000000001" customHeight="1">
      <c r="A46" s="87" t="s">
        <v>125</v>
      </c>
      <c r="B46" s="88" t="s">
        <v>126</v>
      </c>
      <c r="C46" s="88" t="s">
        <v>130</v>
      </c>
      <c r="D46" s="89" t="s">
        <v>88</v>
      </c>
      <c r="E46" s="90">
        <v>14.79</v>
      </c>
      <c r="F46" s="90">
        <v>14.79</v>
      </c>
      <c r="G46" s="90">
        <v>14.79</v>
      </c>
      <c r="H46" s="90">
        <v>0</v>
      </c>
      <c r="I46" s="90">
        <v>0</v>
      </c>
    </row>
    <row r="47" spans="1:9" ht="20.100000000000001" customHeight="1">
      <c r="A47" s="87" t="s">
        <v>93</v>
      </c>
      <c r="B47" s="88"/>
      <c r="C47" s="88"/>
      <c r="D47" s="89" t="s">
        <v>90</v>
      </c>
      <c r="E47" s="90">
        <f>E48+E51</f>
        <v>24.91</v>
      </c>
      <c r="F47" s="90">
        <f>F48+F51</f>
        <v>24.91</v>
      </c>
      <c r="G47" s="90">
        <f>G48+G51</f>
        <v>24.91</v>
      </c>
      <c r="H47" s="90">
        <f>H48+H51</f>
        <v>0</v>
      </c>
      <c r="I47" s="90">
        <f>I48+I51</f>
        <v>0</v>
      </c>
    </row>
    <row r="48" spans="1:9" ht="20.100000000000001" customHeight="1">
      <c r="A48" s="87"/>
      <c r="B48" s="88" t="s">
        <v>59</v>
      </c>
      <c r="C48" s="88"/>
      <c r="D48" s="89" t="s">
        <v>91</v>
      </c>
      <c r="E48" s="90">
        <f t="shared" ref="E48:I49" si="0">E49</f>
        <v>22.76</v>
      </c>
      <c r="F48" s="90">
        <f t="shared" si="0"/>
        <v>22.76</v>
      </c>
      <c r="G48" s="90">
        <f t="shared" si="0"/>
        <v>22.76</v>
      </c>
      <c r="H48" s="90">
        <f t="shared" si="0"/>
        <v>0</v>
      </c>
      <c r="I48" s="90">
        <f t="shared" si="0"/>
        <v>0</v>
      </c>
    </row>
    <row r="49" spans="1:9" ht="20.100000000000001" customHeight="1">
      <c r="A49" s="87"/>
      <c r="B49" s="88"/>
      <c r="C49" s="88" t="s">
        <v>59</v>
      </c>
      <c r="D49" s="89" t="s">
        <v>92</v>
      </c>
      <c r="E49" s="90">
        <f t="shared" si="0"/>
        <v>22.76</v>
      </c>
      <c r="F49" s="90">
        <f t="shared" si="0"/>
        <v>22.76</v>
      </c>
      <c r="G49" s="90">
        <f t="shared" si="0"/>
        <v>22.76</v>
      </c>
      <c r="H49" s="90">
        <f t="shared" si="0"/>
        <v>0</v>
      </c>
      <c r="I49" s="90">
        <f t="shared" si="0"/>
        <v>0</v>
      </c>
    </row>
    <row r="50" spans="1:9" ht="20.100000000000001" customHeight="1">
      <c r="A50" s="87" t="s">
        <v>131</v>
      </c>
      <c r="B50" s="88" t="s">
        <v>126</v>
      </c>
      <c r="C50" s="88" t="s">
        <v>126</v>
      </c>
      <c r="D50" s="89" t="s">
        <v>94</v>
      </c>
      <c r="E50" s="90">
        <v>22.76</v>
      </c>
      <c r="F50" s="90">
        <v>22.76</v>
      </c>
      <c r="G50" s="90">
        <v>22.76</v>
      </c>
      <c r="H50" s="90">
        <v>0</v>
      </c>
      <c r="I50" s="90">
        <v>0</v>
      </c>
    </row>
    <row r="51" spans="1:9" ht="20.100000000000001" customHeight="1">
      <c r="A51" s="87"/>
      <c r="B51" s="88" t="s">
        <v>97</v>
      </c>
      <c r="C51" s="88"/>
      <c r="D51" s="89" t="s">
        <v>95</v>
      </c>
      <c r="E51" s="90">
        <f>E52+E54+E56</f>
        <v>2.15</v>
      </c>
      <c r="F51" s="90">
        <f>F52+F54+F56</f>
        <v>2.15</v>
      </c>
      <c r="G51" s="90">
        <f>G52+G54+G56</f>
        <v>2.15</v>
      </c>
      <c r="H51" s="90">
        <f>H52+H54+H56</f>
        <v>0</v>
      </c>
      <c r="I51" s="90">
        <f>I52+I54+I56</f>
        <v>0</v>
      </c>
    </row>
    <row r="52" spans="1:9" ht="20.100000000000001" customHeight="1">
      <c r="A52" s="87"/>
      <c r="B52" s="88"/>
      <c r="C52" s="88" t="s">
        <v>60</v>
      </c>
      <c r="D52" s="89" t="s">
        <v>96</v>
      </c>
      <c r="E52" s="90">
        <f>E53</f>
        <v>0.79</v>
      </c>
      <c r="F52" s="90">
        <f>F53</f>
        <v>0.79</v>
      </c>
      <c r="G52" s="90">
        <f>G53</f>
        <v>0.79</v>
      </c>
      <c r="H52" s="90">
        <f>H53</f>
        <v>0</v>
      </c>
      <c r="I52" s="90">
        <f>I53</f>
        <v>0</v>
      </c>
    </row>
    <row r="53" spans="1:9" ht="20.100000000000001" customHeight="1">
      <c r="A53" s="87" t="s">
        <v>131</v>
      </c>
      <c r="B53" s="88" t="s">
        <v>132</v>
      </c>
      <c r="C53" s="88" t="s">
        <v>127</v>
      </c>
      <c r="D53" s="89" t="s">
        <v>98</v>
      </c>
      <c r="E53" s="90">
        <v>0.79</v>
      </c>
      <c r="F53" s="90">
        <v>0.79</v>
      </c>
      <c r="G53" s="90">
        <v>0.79</v>
      </c>
      <c r="H53" s="90">
        <v>0</v>
      </c>
      <c r="I53" s="90">
        <v>0</v>
      </c>
    </row>
    <row r="54" spans="1:9" ht="20.100000000000001" customHeight="1">
      <c r="A54" s="87"/>
      <c r="B54" s="88"/>
      <c r="C54" s="88" t="s">
        <v>76</v>
      </c>
      <c r="D54" s="89" t="s">
        <v>99</v>
      </c>
      <c r="E54" s="90">
        <f>E55</f>
        <v>0.79</v>
      </c>
      <c r="F54" s="90">
        <f>F55</f>
        <v>0.79</v>
      </c>
      <c r="G54" s="90">
        <f>G55</f>
        <v>0.79</v>
      </c>
      <c r="H54" s="90">
        <f>H55</f>
        <v>0</v>
      </c>
      <c r="I54" s="90">
        <f>I55</f>
        <v>0</v>
      </c>
    </row>
    <row r="55" spans="1:9" ht="20.100000000000001" customHeight="1">
      <c r="A55" s="87" t="s">
        <v>131</v>
      </c>
      <c r="B55" s="88" t="s">
        <v>132</v>
      </c>
      <c r="C55" s="88" t="s">
        <v>128</v>
      </c>
      <c r="D55" s="89" t="s">
        <v>100</v>
      </c>
      <c r="E55" s="90">
        <v>0.79</v>
      </c>
      <c r="F55" s="90">
        <v>0.79</v>
      </c>
      <c r="G55" s="90">
        <v>0.79</v>
      </c>
      <c r="H55" s="90">
        <v>0</v>
      </c>
      <c r="I55" s="90">
        <v>0</v>
      </c>
    </row>
    <row r="56" spans="1:9" ht="20.100000000000001" customHeight="1">
      <c r="A56" s="87"/>
      <c r="B56" s="88"/>
      <c r="C56" s="88" t="s">
        <v>102</v>
      </c>
      <c r="D56" s="89" t="s">
        <v>101</v>
      </c>
      <c r="E56" s="90">
        <f>E57</f>
        <v>0.56999999999999995</v>
      </c>
      <c r="F56" s="90">
        <f>F57</f>
        <v>0.56999999999999995</v>
      </c>
      <c r="G56" s="90">
        <f>G57</f>
        <v>0.56999999999999995</v>
      </c>
      <c r="H56" s="90">
        <f>H57</f>
        <v>0</v>
      </c>
      <c r="I56" s="90">
        <f>I57</f>
        <v>0</v>
      </c>
    </row>
    <row r="57" spans="1:9" ht="20.100000000000001" customHeight="1">
      <c r="A57" s="87" t="s">
        <v>131</v>
      </c>
      <c r="B57" s="88" t="s">
        <v>132</v>
      </c>
      <c r="C57" s="88" t="s">
        <v>133</v>
      </c>
      <c r="D57" s="89" t="s">
        <v>103</v>
      </c>
      <c r="E57" s="90">
        <v>0.56999999999999995</v>
      </c>
      <c r="F57" s="90">
        <v>0.56999999999999995</v>
      </c>
      <c r="G57" s="90">
        <v>0.56999999999999995</v>
      </c>
      <c r="H57" s="90">
        <v>0</v>
      </c>
      <c r="I57" s="90">
        <v>0</v>
      </c>
    </row>
    <row r="58" spans="1:9" ht="20.100000000000001" customHeight="1">
      <c r="A58" s="87" t="s">
        <v>107</v>
      </c>
      <c r="B58" s="88"/>
      <c r="C58" s="88"/>
      <c r="D58" s="89" t="s">
        <v>104</v>
      </c>
      <c r="E58" s="90">
        <f>E59</f>
        <v>7.96</v>
      </c>
      <c r="F58" s="90">
        <f>F59</f>
        <v>7.96</v>
      </c>
      <c r="G58" s="90">
        <f>G59</f>
        <v>7.96</v>
      </c>
      <c r="H58" s="90">
        <f>H59</f>
        <v>0</v>
      </c>
      <c r="I58" s="90">
        <f>I59</f>
        <v>0</v>
      </c>
    </row>
    <row r="59" spans="1:9" ht="20.100000000000001" customHeight="1">
      <c r="A59" s="87"/>
      <c r="B59" s="88" t="s">
        <v>108</v>
      </c>
      <c r="C59" s="88"/>
      <c r="D59" s="89" t="s">
        <v>105</v>
      </c>
      <c r="E59" s="90">
        <f>E60+E62</f>
        <v>7.96</v>
      </c>
      <c r="F59" s="90">
        <f>F60+F62</f>
        <v>7.96</v>
      </c>
      <c r="G59" s="90">
        <f>G60+G62</f>
        <v>7.96</v>
      </c>
      <c r="H59" s="90">
        <f>H60+H62</f>
        <v>0</v>
      </c>
      <c r="I59" s="90">
        <f>I60+I62</f>
        <v>0</v>
      </c>
    </row>
    <row r="60" spans="1:9" ht="20.100000000000001" customHeight="1">
      <c r="A60" s="87"/>
      <c r="B60" s="88"/>
      <c r="C60" s="88" t="s">
        <v>60</v>
      </c>
      <c r="D60" s="89" t="s">
        <v>106</v>
      </c>
      <c r="E60" s="90">
        <f>E61</f>
        <v>4.1399999999999997</v>
      </c>
      <c r="F60" s="90">
        <f>F61</f>
        <v>4.1399999999999997</v>
      </c>
      <c r="G60" s="90">
        <f>G61</f>
        <v>4.1399999999999997</v>
      </c>
      <c r="H60" s="90">
        <f>H61</f>
        <v>0</v>
      </c>
      <c r="I60" s="90">
        <f>I61</f>
        <v>0</v>
      </c>
    </row>
    <row r="61" spans="1:9" ht="20.100000000000001" customHeight="1">
      <c r="A61" s="87" t="s">
        <v>134</v>
      </c>
      <c r="B61" s="88" t="s">
        <v>135</v>
      </c>
      <c r="C61" s="88" t="s">
        <v>127</v>
      </c>
      <c r="D61" s="89" t="s">
        <v>109</v>
      </c>
      <c r="E61" s="90">
        <v>4.1399999999999997</v>
      </c>
      <c r="F61" s="90">
        <v>4.1399999999999997</v>
      </c>
      <c r="G61" s="90">
        <v>4.1399999999999997</v>
      </c>
      <c r="H61" s="90">
        <v>0</v>
      </c>
      <c r="I61" s="90">
        <v>0</v>
      </c>
    </row>
    <row r="62" spans="1:9" ht="20.100000000000001" customHeight="1">
      <c r="A62" s="87"/>
      <c r="B62" s="88"/>
      <c r="C62" s="88" t="s">
        <v>76</v>
      </c>
      <c r="D62" s="89" t="s">
        <v>110</v>
      </c>
      <c r="E62" s="90">
        <f>E63</f>
        <v>3.82</v>
      </c>
      <c r="F62" s="90">
        <f>F63</f>
        <v>3.82</v>
      </c>
      <c r="G62" s="90">
        <f>G63</f>
        <v>3.82</v>
      </c>
      <c r="H62" s="90">
        <f>H63</f>
        <v>0</v>
      </c>
      <c r="I62" s="90">
        <f>I63</f>
        <v>0</v>
      </c>
    </row>
    <row r="63" spans="1:9" ht="20.100000000000001" customHeight="1">
      <c r="A63" s="87" t="s">
        <v>134</v>
      </c>
      <c r="B63" s="88" t="s">
        <v>135</v>
      </c>
      <c r="C63" s="88" t="s">
        <v>128</v>
      </c>
      <c r="D63" s="89" t="s">
        <v>109</v>
      </c>
      <c r="E63" s="90">
        <v>3.82</v>
      </c>
      <c r="F63" s="90">
        <v>3.82</v>
      </c>
      <c r="G63" s="90">
        <v>3.82</v>
      </c>
      <c r="H63" s="90">
        <v>0</v>
      </c>
      <c r="I63" s="90">
        <v>0</v>
      </c>
    </row>
    <row r="64" spans="1:9" ht="20.100000000000001" customHeight="1">
      <c r="A64" s="87" t="s">
        <v>114</v>
      </c>
      <c r="B64" s="88"/>
      <c r="C64" s="88"/>
      <c r="D64" s="89" t="s">
        <v>111</v>
      </c>
      <c r="E64" s="90">
        <f t="shared" ref="E64:I66" si="1">E65</f>
        <v>13.65</v>
      </c>
      <c r="F64" s="90">
        <f t="shared" si="1"/>
        <v>13.65</v>
      </c>
      <c r="G64" s="90">
        <f t="shared" si="1"/>
        <v>13.65</v>
      </c>
      <c r="H64" s="90">
        <f t="shared" si="1"/>
        <v>0</v>
      </c>
      <c r="I64" s="90">
        <f t="shared" si="1"/>
        <v>0</v>
      </c>
    </row>
    <row r="65" spans="1:9" ht="20.100000000000001" customHeight="1">
      <c r="A65" s="87"/>
      <c r="B65" s="88" t="s">
        <v>76</v>
      </c>
      <c r="C65" s="88"/>
      <c r="D65" s="89" t="s">
        <v>112</v>
      </c>
      <c r="E65" s="90">
        <f t="shared" si="1"/>
        <v>13.65</v>
      </c>
      <c r="F65" s="90">
        <f t="shared" si="1"/>
        <v>13.65</v>
      </c>
      <c r="G65" s="90">
        <f t="shared" si="1"/>
        <v>13.65</v>
      </c>
      <c r="H65" s="90">
        <f t="shared" si="1"/>
        <v>0</v>
      </c>
      <c r="I65" s="90">
        <f t="shared" si="1"/>
        <v>0</v>
      </c>
    </row>
    <row r="66" spans="1:9" ht="20.100000000000001" customHeight="1">
      <c r="A66" s="87"/>
      <c r="B66" s="88"/>
      <c r="C66" s="88" t="s">
        <v>60</v>
      </c>
      <c r="D66" s="89" t="s">
        <v>113</v>
      </c>
      <c r="E66" s="90">
        <f t="shared" si="1"/>
        <v>13.65</v>
      </c>
      <c r="F66" s="90">
        <f t="shared" si="1"/>
        <v>13.65</v>
      </c>
      <c r="G66" s="90">
        <f t="shared" si="1"/>
        <v>13.65</v>
      </c>
      <c r="H66" s="90">
        <f t="shared" si="1"/>
        <v>0</v>
      </c>
      <c r="I66" s="90">
        <f t="shared" si="1"/>
        <v>0</v>
      </c>
    </row>
    <row r="67" spans="1:9" ht="20.100000000000001" customHeight="1">
      <c r="A67" s="87" t="s">
        <v>136</v>
      </c>
      <c r="B67" s="88" t="s">
        <v>128</v>
      </c>
      <c r="C67" s="88" t="s">
        <v>127</v>
      </c>
      <c r="D67" s="89" t="s">
        <v>115</v>
      </c>
      <c r="E67" s="90">
        <v>13.65</v>
      </c>
      <c r="F67" s="90">
        <v>13.65</v>
      </c>
      <c r="G67" s="90">
        <v>13.65</v>
      </c>
      <c r="H67" s="90">
        <v>0</v>
      </c>
      <c r="I67" s="90">
        <v>0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7"/>
  <sheetViews>
    <sheetView showGridLines="0" showZeros="0" topLeftCell="A2" workbookViewId="0">
      <selection activeCell="J12" sqref="J12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82" t="s">
        <v>141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s="71" customFormat="1" ht="17.25" customHeight="1">
      <c r="A2" s="183" t="s">
        <v>1</v>
      </c>
      <c r="B2" s="184"/>
      <c r="C2" s="184"/>
      <c r="D2" s="184"/>
      <c r="E2" s="184"/>
      <c r="F2" s="18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85" t="s">
        <v>2</v>
      </c>
      <c r="V2" s="185"/>
    </row>
    <row r="3" spans="1:22" s="71" customFormat="1" ht="18" customHeight="1">
      <c r="A3" s="173" t="s">
        <v>142</v>
      </c>
      <c r="B3" s="174"/>
      <c r="C3" s="175"/>
      <c r="D3" s="173" t="s">
        <v>143</v>
      </c>
      <c r="E3" s="174"/>
      <c r="F3" s="175"/>
      <c r="G3" s="186" t="s">
        <v>119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71" customFormat="1" ht="13.5" customHeight="1">
      <c r="A4" s="176"/>
      <c r="B4" s="177"/>
      <c r="C4" s="178"/>
      <c r="D4" s="176"/>
      <c r="E4" s="177"/>
      <c r="F4" s="178"/>
      <c r="G4" s="170" t="s">
        <v>35</v>
      </c>
      <c r="H4" s="173" t="s">
        <v>36</v>
      </c>
      <c r="I4" s="175"/>
      <c r="J4" s="186" t="s">
        <v>37</v>
      </c>
      <c r="K4" s="187"/>
      <c r="L4" s="187"/>
      <c r="M4" s="187"/>
      <c r="N4" s="187"/>
      <c r="O4" s="188"/>
      <c r="P4" s="170" t="s">
        <v>38</v>
      </c>
      <c r="Q4" s="170" t="s">
        <v>144</v>
      </c>
      <c r="R4" s="170" t="s">
        <v>145</v>
      </c>
      <c r="S4" s="173" t="s">
        <v>146</v>
      </c>
      <c r="T4" s="175"/>
      <c r="U4" s="170" t="s">
        <v>32</v>
      </c>
      <c r="V4" s="170" t="s">
        <v>33</v>
      </c>
    </row>
    <row r="5" spans="1:22" s="71" customFormat="1" ht="22.5" customHeight="1">
      <c r="A5" s="179"/>
      <c r="B5" s="180"/>
      <c r="C5" s="181"/>
      <c r="D5" s="179"/>
      <c r="E5" s="180"/>
      <c r="F5" s="181"/>
      <c r="G5" s="171"/>
      <c r="H5" s="179"/>
      <c r="I5" s="181"/>
      <c r="J5" s="189" t="s">
        <v>122</v>
      </c>
      <c r="K5" s="189" t="s">
        <v>49</v>
      </c>
      <c r="L5" s="189" t="s">
        <v>50</v>
      </c>
      <c r="M5" s="189" t="s">
        <v>51</v>
      </c>
      <c r="N5" s="189" t="s">
        <v>52</v>
      </c>
      <c r="O5" s="189" t="s">
        <v>53</v>
      </c>
      <c r="P5" s="171"/>
      <c r="Q5" s="171"/>
      <c r="R5" s="171"/>
      <c r="S5" s="179"/>
      <c r="T5" s="181"/>
      <c r="U5" s="171"/>
      <c r="V5" s="171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2"/>
      <c r="H6" s="75" t="s">
        <v>46</v>
      </c>
      <c r="I6" s="75" t="s">
        <v>47</v>
      </c>
      <c r="J6" s="189"/>
      <c r="K6" s="189"/>
      <c r="L6" s="189"/>
      <c r="M6" s="189"/>
      <c r="N6" s="189"/>
      <c r="O6" s="189"/>
      <c r="P6" s="172"/>
      <c r="Q6" s="172"/>
      <c r="R6" s="172"/>
      <c r="S6" s="75" t="s">
        <v>147</v>
      </c>
      <c r="T6" s="75" t="s">
        <v>41</v>
      </c>
      <c r="U6" s="172"/>
      <c r="V6" s="172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G8+G63</f>
        <v>247.51</v>
      </c>
      <c r="H7" s="79">
        <f t="shared" si="0"/>
        <v>247.51</v>
      </c>
      <c r="I7" s="79">
        <f t="shared" si="0"/>
        <v>0</v>
      </c>
      <c r="J7" s="79">
        <f t="shared" si="0"/>
        <v>169.9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148</v>
      </c>
      <c r="D8" s="77"/>
      <c r="E8" s="77"/>
      <c r="F8" s="77"/>
      <c r="G8" s="79">
        <f t="shared" ref="G8:V8" si="1">G9+G12+G14+G16+G18+G21+G24+G27+G30+G33+G36+G39+G42+G45+G48+G50+G52+G54+G57+G60</f>
        <v>231.37</v>
      </c>
      <c r="H8" s="79">
        <f t="shared" si="1"/>
        <v>231.37</v>
      </c>
      <c r="I8" s="79">
        <f t="shared" si="1"/>
        <v>0</v>
      </c>
      <c r="J8" s="79">
        <f t="shared" si="1"/>
        <v>169.9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149</v>
      </c>
      <c r="D9" s="77"/>
      <c r="E9" s="77"/>
      <c r="F9" s="77"/>
      <c r="G9" s="79">
        <f t="shared" ref="G9:V9" si="2">SUM(G10:G11)</f>
        <v>59.17</v>
      </c>
      <c r="H9" s="79">
        <f t="shared" si="2"/>
        <v>59.17</v>
      </c>
      <c r="I9" s="79">
        <f t="shared" si="2"/>
        <v>0</v>
      </c>
      <c r="J9" s="79">
        <f t="shared" si="2"/>
        <v>169.9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60</v>
      </c>
      <c r="C10" s="76" t="s">
        <v>150</v>
      </c>
      <c r="D10" s="77" t="s">
        <v>151</v>
      </c>
      <c r="E10" s="77" t="s">
        <v>60</v>
      </c>
      <c r="F10" s="77" t="s">
        <v>152</v>
      </c>
      <c r="G10" s="79">
        <v>38.42</v>
      </c>
      <c r="H10" s="79">
        <v>38.42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>
        <v>301</v>
      </c>
      <c r="B11" s="77" t="s">
        <v>76</v>
      </c>
      <c r="C11" s="76" t="s">
        <v>153</v>
      </c>
      <c r="D11" s="77" t="s">
        <v>151</v>
      </c>
      <c r="E11" s="77" t="s">
        <v>60</v>
      </c>
      <c r="F11" s="77" t="s">
        <v>152</v>
      </c>
      <c r="G11" s="79">
        <v>20.75</v>
      </c>
      <c r="H11" s="79">
        <v>20.75</v>
      </c>
      <c r="I11" s="79">
        <v>0</v>
      </c>
      <c r="J11" s="79">
        <f>H9+H12+H14+H16+H18+H23+H26+H29+H32+H35+H38+H41+H44+H47+H55+H56+H59</f>
        <v>169.9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</row>
    <row r="12" spans="1:22" ht="20.100000000000001" customHeight="1">
      <c r="A12" s="76"/>
      <c r="B12" s="77"/>
      <c r="C12" s="76" t="s">
        <v>154</v>
      </c>
      <c r="D12" s="77"/>
      <c r="E12" s="77"/>
      <c r="F12" s="77"/>
      <c r="G12" s="79">
        <f t="shared" ref="G12:V12" si="3">G13</f>
        <v>33.26</v>
      </c>
      <c r="H12" s="79">
        <f t="shared" si="3"/>
        <v>33.26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 t="shared" si="3"/>
        <v>0</v>
      </c>
      <c r="P12" s="79">
        <f t="shared" si="3"/>
        <v>0</v>
      </c>
      <c r="Q12" s="79">
        <f t="shared" si="3"/>
        <v>0</v>
      </c>
      <c r="R12" s="79">
        <f t="shared" si="3"/>
        <v>0</v>
      </c>
      <c r="S12" s="79">
        <f t="shared" si="3"/>
        <v>0</v>
      </c>
      <c r="T12" s="79">
        <f t="shared" si="3"/>
        <v>0</v>
      </c>
      <c r="U12" s="79">
        <f t="shared" si="3"/>
        <v>0</v>
      </c>
      <c r="V12" s="79">
        <f t="shared" si="3"/>
        <v>0</v>
      </c>
    </row>
    <row r="13" spans="1:22" ht="20.100000000000001" customHeight="1">
      <c r="A13" s="76">
        <v>301</v>
      </c>
      <c r="B13" s="77" t="s">
        <v>60</v>
      </c>
      <c r="C13" s="76" t="s">
        <v>150</v>
      </c>
      <c r="D13" s="77" t="s">
        <v>155</v>
      </c>
      <c r="E13" s="77" t="s">
        <v>60</v>
      </c>
      <c r="F13" s="77" t="s">
        <v>156</v>
      </c>
      <c r="G13" s="79">
        <v>33.26</v>
      </c>
      <c r="H13" s="79">
        <v>33.26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</row>
    <row r="14" spans="1:22" ht="20.100000000000001" customHeight="1">
      <c r="A14" s="76"/>
      <c r="B14" s="77"/>
      <c r="C14" s="76" t="s">
        <v>157</v>
      </c>
      <c r="D14" s="77"/>
      <c r="E14" s="77"/>
      <c r="F14" s="77"/>
      <c r="G14" s="79">
        <f t="shared" ref="G14:V14" si="4">G15</f>
        <v>14.79</v>
      </c>
      <c r="H14" s="79">
        <f t="shared" si="4"/>
        <v>14.79</v>
      </c>
      <c r="I14" s="79">
        <f t="shared" si="4"/>
        <v>0</v>
      </c>
      <c r="J14" s="79">
        <f t="shared" si="4"/>
        <v>0</v>
      </c>
      <c r="K14" s="79">
        <f t="shared" si="4"/>
        <v>0</v>
      </c>
      <c r="L14" s="79">
        <f t="shared" si="4"/>
        <v>0</v>
      </c>
      <c r="M14" s="79">
        <f t="shared" si="4"/>
        <v>0</v>
      </c>
      <c r="N14" s="79">
        <f t="shared" si="4"/>
        <v>0</v>
      </c>
      <c r="O14" s="79">
        <f t="shared" si="4"/>
        <v>0</v>
      </c>
      <c r="P14" s="79">
        <f t="shared" si="4"/>
        <v>0</v>
      </c>
      <c r="Q14" s="79">
        <f t="shared" si="4"/>
        <v>0</v>
      </c>
      <c r="R14" s="79">
        <f t="shared" si="4"/>
        <v>0</v>
      </c>
      <c r="S14" s="79">
        <f t="shared" si="4"/>
        <v>0</v>
      </c>
      <c r="T14" s="79">
        <f t="shared" si="4"/>
        <v>0</v>
      </c>
      <c r="U14" s="79">
        <f t="shared" si="4"/>
        <v>0</v>
      </c>
      <c r="V14" s="79">
        <f t="shared" si="4"/>
        <v>0</v>
      </c>
    </row>
    <row r="15" spans="1:22" ht="20.100000000000001" customHeight="1">
      <c r="A15" s="76">
        <v>301</v>
      </c>
      <c r="B15" s="77" t="s">
        <v>158</v>
      </c>
      <c r="C15" s="76" t="s">
        <v>159</v>
      </c>
      <c r="D15" s="77" t="s">
        <v>155</v>
      </c>
      <c r="E15" s="77" t="s">
        <v>60</v>
      </c>
      <c r="F15" s="77" t="s">
        <v>156</v>
      </c>
      <c r="G15" s="79">
        <v>14.79</v>
      </c>
      <c r="H15" s="79">
        <v>14.79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</row>
    <row r="16" spans="1:22" ht="20.100000000000001" customHeight="1">
      <c r="A16" s="76"/>
      <c r="B16" s="77"/>
      <c r="C16" s="76" t="s">
        <v>160</v>
      </c>
      <c r="D16" s="77"/>
      <c r="E16" s="77"/>
      <c r="F16" s="77"/>
      <c r="G16" s="79">
        <f t="shared" ref="G16:V16" si="5">G17</f>
        <v>6.34</v>
      </c>
      <c r="H16" s="79">
        <f t="shared" si="5"/>
        <v>6.34</v>
      </c>
      <c r="I16" s="79">
        <f t="shared" si="5"/>
        <v>0</v>
      </c>
      <c r="J16" s="79">
        <f t="shared" si="5"/>
        <v>0</v>
      </c>
      <c r="K16" s="79">
        <f t="shared" si="5"/>
        <v>0</v>
      </c>
      <c r="L16" s="79">
        <f t="shared" si="5"/>
        <v>0</v>
      </c>
      <c r="M16" s="79">
        <f t="shared" si="5"/>
        <v>0</v>
      </c>
      <c r="N16" s="79">
        <f t="shared" si="5"/>
        <v>0</v>
      </c>
      <c r="O16" s="79">
        <f t="shared" si="5"/>
        <v>0</v>
      </c>
      <c r="P16" s="79">
        <f t="shared" si="5"/>
        <v>0</v>
      </c>
      <c r="Q16" s="79">
        <f t="shared" si="5"/>
        <v>0</v>
      </c>
      <c r="R16" s="79">
        <f t="shared" si="5"/>
        <v>0</v>
      </c>
      <c r="S16" s="79">
        <f t="shared" si="5"/>
        <v>0</v>
      </c>
      <c r="T16" s="79">
        <f t="shared" si="5"/>
        <v>0</v>
      </c>
      <c r="U16" s="79">
        <f t="shared" si="5"/>
        <v>0</v>
      </c>
      <c r="V16" s="79">
        <f t="shared" si="5"/>
        <v>0</v>
      </c>
    </row>
    <row r="17" spans="1:22" ht="20.100000000000001" customHeight="1">
      <c r="A17" s="76">
        <v>301</v>
      </c>
      <c r="B17" s="77" t="s">
        <v>158</v>
      </c>
      <c r="C17" s="76" t="s">
        <v>159</v>
      </c>
      <c r="D17" s="77" t="s">
        <v>155</v>
      </c>
      <c r="E17" s="77" t="s">
        <v>60</v>
      </c>
      <c r="F17" s="77" t="s">
        <v>156</v>
      </c>
      <c r="G17" s="79">
        <v>6.34</v>
      </c>
      <c r="H17" s="79">
        <v>6.34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</row>
    <row r="18" spans="1:22" ht="20.100000000000001" customHeight="1">
      <c r="A18" s="76"/>
      <c r="B18" s="77"/>
      <c r="C18" s="76" t="s">
        <v>161</v>
      </c>
      <c r="D18" s="77"/>
      <c r="E18" s="77"/>
      <c r="F18" s="77"/>
      <c r="G18" s="79">
        <f t="shared" ref="G18:V18" si="6">SUM(G19:G20)</f>
        <v>9.48</v>
      </c>
      <c r="H18" s="79">
        <f t="shared" si="6"/>
        <v>9.48</v>
      </c>
      <c r="I18" s="79">
        <f t="shared" si="6"/>
        <v>0</v>
      </c>
      <c r="J18" s="79">
        <f t="shared" si="6"/>
        <v>0</v>
      </c>
      <c r="K18" s="79">
        <f t="shared" si="6"/>
        <v>0</v>
      </c>
      <c r="L18" s="79">
        <f t="shared" si="6"/>
        <v>0</v>
      </c>
      <c r="M18" s="79">
        <f t="shared" si="6"/>
        <v>0</v>
      </c>
      <c r="N18" s="79">
        <f t="shared" si="6"/>
        <v>0</v>
      </c>
      <c r="O18" s="79">
        <f t="shared" si="6"/>
        <v>0</v>
      </c>
      <c r="P18" s="79">
        <f t="shared" si="6"/>
        <v>0</v>
      </c>
      <c r="Q18" s="79">
        <f t="shared" si="6"/>
        <v>0</v>
      </c>
      <c r="R18" s="79">
        <f t="shared" si="6"/>
        <v>0</v>
      </c>
      <c r="S18" s="79">
        <f t="shared" si="6"/>
        <v>0</v>
      </c>
      <c r="T18" s="79">
        <f t="shared" si="6"/>
        <v>0</v>
      </c>
      <c r="U18" s="79">
        <f t="shared" si="6"/>
        <v>0</v>
      </c>
      <c r="V18" s="79">
        <f t="shared" si="6"/>
        <v>0</v>
      </c>
    </row>
    <row r="19" spans="1:22" ht="20.100000000000001" customHeight="1">
      <c r="A19" s="76">
        <v>301</v>
      </c>
      <c r="B19" s="77" t="s">
        <v>102</v>
      </c>
      <c r="C19" s="76" t="s">
        <v>162</v>
      </c>
      <c r="D19" s="77" t="s">
        <v>151</v>
      </c>
      <c r="E19" s="77" t="s">
        <v>60</v>
      </c>
      <c r="F19" s="77" t="s">
        <v>152</v>
      </c>
      <c r="G19" s="79">
        <v>4.93</v>
      </c>
      <c r="H19" s="79">
        <v>4.93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</row>
    <row r="20" spans="1:22" ht="20.100000000000001" customHeight="1">
      <c r="A20" s="76">
        <v>301</v>
      </c>
      <c r="B20" s="77" t="s">
        <v>102</v>
      </c>
      <c r="C20" s="76" t="s">
        <v>162</v>
      </c>
      <c r="D20" s="77" t="s">
        <v>155</v>
      </c>
      <c r="E20" s="77" t="s">
        <v>60</v>
      </c>
      <c r="F20" s="77" t="s">
        <v>156</v>
      </c>
      <c r="G20" s="79">
        <v>4.55</v>
      </c>
      <c r="H20" s="79">
        <v>4.55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 ht="20.100000000000001" customHeight="1">
      <c r="A21" s="76"/>
      <c r="B21" s="77"/>
      <c r="C21" s="76" t="s">
        <v>163</v>
      </c>
      <c r="D21" s="77"/>
      <c r="E21" s="77"/>
      <c r="F21" s="77"/>
      <c r="G21" s="79">
        <f t="shared" ref="G21:V21" si="7">SUM(G22:G23)</f>
        <v>7.96</v>
      </c>
      <c r="H21" s="79">
        <f t="shared" si="7"/>
        <v>7.96</v>
      </c>
      <c r="I21" s="79">
        <f t="shared" si="7"/>
        <v>0</v>
      </c>
      <c r="J21" s="79">
        <f t="shared" si="7"/>
        <v>0</v>
      </c>
      <c r="K21" s="79">
        <f t="shared" si="7"/>
        <v>0</v>
      </c>
      <c r="L21" s="79">
        <f t="shared" si="7"/>
        <v>0</v>
      </c>
      <c r="M21" s="79">
        <f t="shared" si="7"/>
        <v>0</v>
      </c>
      <c r="N21" s="79">
        <f t="shared" si="7"/>
        <v>0</v>
      </c>
      <c r="O21" s="79">
        <f t="shared" si="7"/>
        <v>0</v>
      </c>
      <c r="P21" s="79">
        <f t="shared" si="7"/>
        <v>0</v>
      </c>
      <c r="Q21" s="79">
        <f t="shared" si="7"/>
        <v>0</v>
      </c>
      <c r="R21" s="79">
        <f t="shared" si="7"/>
        <v>0</v>
      </c>
      <c r="S21" s="79">
        <f t="shared" si="7"/>
        <v>0</v>
      </c>
      <c r="T21" s="79">
        <f t="shared" si="7"/>
        <v>0</v>
      </c>
      <c r="U21" s="79">
        <f t="shared" si="7"/>
        <v>0</v>
      </c>
      <c r="V21" s="79">
        <f t="shared" si="7"/>
        <v>0</v>
      </c>
    </row>
    <row r="22" spans="1:22" ht="20.100000000000001" customHeight="1">
      <c r="A22" s="76">
        <v>301</v>
      </c>
      <c r="B22" s="77" t="s">
        <v>164</v>
      </c>
      <c r="C22" s="76" t="s">
        <v>165</v>
      </c>
      <c r="D22" s="77" t="s">
        <v>151</v>
      </c>
      <c r="E22" s="77" t="s">
        <v>76</v>
      </c>
      <c r="F22" s="77" t="s">
        <v>166</v>
      </c>
      <c r="G22" s="79">
        <v>4.1399999999999997</v>
      </c>
      <c r="H22" s="79">
        <v>4.1399999999999997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 ht="20.100000000000001" customHeight="1">
      <c r="A23" s="76">
        <v>301</v>
      </c>
      <c r="B23" s="77" t="s">
        <v>164</v>
      </c>
      <c r="C23" s="76" t="s">
        <v>165</v>
      </c>
      <c r="D23" s="77" t="s">
        <v>155</v>
      </c>
      <c r="E23" s="77" t="s">
        <v>60</v>
      </c>
      <c r="F23" s="77" t="s">
        <v>156</v>
      </c>
      <c r="G23" s="79">
        <v>3.82</v>
      </c>
      <c r="H23" s="79">
        <v>3.82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</row>
    <row r="24" spans="1:22" ht="20.100000000000001" customHeight="1">
      <c r="A24" s="76"/>
      <c r="B24" s="77"/>
      <c r="C24" s="76" t="s">
        <v>167</v>
      </c>
      <c r="D24" s="77"/>
      <c r="E24" s="77"/>
      <c r="F24" s="77"/>
      <c r="G24" s="79">
        <f t="shared" ref="G24:V24" si="8">SUM(G25:G26)</f>
        <v>22.76</v>
      </c>
      <c r="H24" s="79">
        <f t="shared" si="8"/>
        <v>22.76</v>
      </c>
      <c r="I24" s="79">
        <f t="shared" si="8"/>
        <v>0</v>
      </c>
      <c r="J24" s="79">
        <f t="shared" si="8"/>
        <v>0</v>
      </c>
      <c r="K24" s="79">
        <f t="shared" si="8"/>
        <v>0</v>
      </c>
      <c r="L24" s="79">
        <f t="shared" si="8"/>
        <v>0</v>
      </c>
      <c r="M24" s="79">
        <f t="shared" si="8"/>
        <v>0</v>
      </c>
      <c r="N24" s="79">
        <f t="shared" si="8"/>
        <v>0</v>
      </c>
      <c r="O24" s="79">
        <f t="shared" si="8"/>
        <v>0</v>
      </c>
      <c r="P24" s="79">
        <f t="shared" si="8"/>
        <v>0</v>
      </c>
      <c r="Q24" s="79">
        <f t="shared" si="8"/>
        <v>0</v>
      </c>
      <c r="R24" s="79">
        <f t="shared" si="8"/>
        <v>0</v>
      </c>
      <c r="S24" s="79">
        <f t="shared" si="8"/>
        <v>0</v>
      </c>
      <c r="T24" s="79">
        <f t="shared" si="8"/>
        <v>0</v>
      </c>
      <c r="U24" s="79">
        <f t="shared" si="8"/>
        <v>0</v>
      </c>
      <c r="V24" s="79">
        <f t="shared" si="8"/>
        <v>0</v>
      </c>
    </row>
    <row r="25" spans="1:22" ht="20.100000000000001" customHeight="1">
      <c r="A25" s="76">
        <v>301</v>
      </c>
      <c r="B25" s="77" t="s">
        <v>80</v>
      </c>
      <c r="C25" s="76" t="s">
        <v>168</v>
      </c>
      <c r="D25" s="77" t="s">
        <v>151</v>
      </c>
      <c r="E25" s="77" t="s">
        <v>76</v>
      </c>
      <c r="F25" s="77" t="s">
        <v>166</v>
      </c>
      <c r="G25" s="79">
        <v>11.84</v>
      </c>
      <c r="H25" s="79">
        <v>11.84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</row>
    <row r="26" spans="1:22" ht="20.100000000000001" customHeight="1">
      <c r="A26" s="76">
        <v>301</v>
      </c>
      <c r="B26" s="77" t="s">
        <v>80</v>
      </c>
      <c r="C26" s="76" t="s">
        <v>168</v>
      </c>
      <c r="D26" s="77" t="s">
        <v>155</v>
      </c>
      <c r="E26" s="77" t="s">
        <v>60</v>
      </c>
      <c r="F26" s="77" t="s">
        <v>156</v>
      </c>
      <c r="G26" s="79">
        <v>10.92</v>
      </c>
      <c r="H26" s="79">
        <v>10.92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 ht="20.100000000000001" customHeight="1">
      <c r="A27" s="76"/>
      <c r="B27" s="77"/>
      <c r="C27" s="76" t="s">
        <v>169</v>
      </c>
      <c r="D27" s="77"/>
      <c r="E27" s="77"/>
      <c r="F27" s="77"/>
      <c r="G27" s="79">
        <f t="shared" ref="G27:V27" si="9">SUM(G28:G29)</f>
        <v>0.79</v>
      </c>
      <c r="H27" s="79">
        <f t="shared" si="9"/>
        <v>0.79</v>
      </c>
      <c r="I27" s="79">
        <f t="shared" si="9"/>
        <v>0</v>
      </c>
      <c r="J27" s="79">
        <f t="shared" si="9"/>
        <v>0</v>
      </c>
      <c r="K27" s="79">
        <f t="shared" si="9"/>
        <v>0</v>
      </c>
      <c r="L27" s="79">
        <f t="shared" si="9"/>
        <v>0</v>
      </c>
      <c r="M27" s="79">
        <f t="shared" si="9"/>
        <v>0</v>
      </c>
      <c r="N27" s="79">
        <f t="shared" si="9"/>
        <v>0</v>
      </c>
      <c r="O27" s="79">
        <f t="shared" si="9"/>
        <v>0</v>
      </c>
      <c r="P27" s="79">
        <f t="shared" si="9"/>
        <v>0</v>
      </c>
      <c r="Q27" s="79">
        <f t="shared" si="9"/>
        <v>0</v>
      </c>
      <c r="R27" s="79">
        <f t="shared" si="9"/>
        <v>0</v>
      </c>
      <c r="S27" s="79">
        <f t="shared" si="9"/>
        <v>0</v>
      </c>
      <c r="T27" s="79">
        <f t="shared" si="9"/>
        <v>0</v>
      </c>
      <c r="U27" s="79">
        <f t="shared" si="9"/>
        <v>0</v>
      </c>
      <c r="V27" s="79">
        <f t="shared" si="9"/>
        <v>0</v>
      </c>
    </row>
    <row r="28" spans="1:22" ht="20.100000000000001" customHeight="1">
      <c r="A28" s="76">
        <v>301</v>
      </c>
      <c r="B28" s="77" t="s">
        <v>170</v>
      </c>
      <c r="C28" s="76" t="s">
        <v>171</v>
      </c>
      <c r="D28" s="77" t="s">
        <v>151</v>
      </c>
      <c r="E28" s="77" t="s">
        <v>76</v>
      </c>
      <c r="F28" s="77" t="s">
        <v>166</v>
      </c>
      <c r="G28" s="79">
        <v>0.41</v>
      </c>
      <c r="H28" s="79">
        <v>0.41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 ht="20.100000000000001" customHeight="1">
      <c r="A29" s="76">
        <v>301</v>
      </c>
      <c r="B29" s="77" t="s">
        <v>170</v>
      </c>
      <c r="C29" s="76" t="s">
        <v>171</v>
      </c>
      <c r="D29" s="77" t="s">
        <v>155</v>
      </c>
      <c r="E29" s="77" t="s">
        <v>60</v>
      </c>
      <c r="F29" s="77" t="s">
        <v>156</v>
      </c>
      <c r="G29" s="79">
        <v>0.38</v>
      </c>
      <c r="H29" s="79">
        <v>0.38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</row>
    <row r="30" spans="1:22" ht="20.100000000000001" customHeight="1">
      <c r="A30" s="76"/>
      <c r="B30" s="77"/>
      <c r="C30" s="76" t="s">
        <v>172</v>
      </c>
      <c r="D30" s="77"/>
      <c r="E30" s="77"/>
      <c r="F30" s="77"/>
      <c r="G30" s="79">
        <f t="shared" ref="G30:V30" si="10">SUM(G31:G32)</f>
        <v>0.79</v>
      </c>
      <c r="H30" s="79">
        <f t="shared" si="10"/>
        <v>0.79</v>
      </c>
      <c r="I30" s="79">
        <f t="shared" si="10"/>
        <v>0</v>
      </c>
      <c r="J30" s="79">
        <f t="shared" si="10"/>
        <v>0</v>
      </c>
      <c r="K30" s="79">
        <f t="shared" si="10"/>
        <v>0</v>
      </c>
      <c r="L30" s="79">
        <f t="shared" si="10"/>
        <v>0</v>
      </c>
      <c r="M30" s="79">
        <f t="shared" si="10"/>
        <v>0</v>
      </c>
      <c r="N30" s="79">
        <f t="shared" si="10"/>
        <v>0</v>
      </c>
      <c r="O30" s="79">
        <f t="shared" si="10"/>
        <v>0</v>
      </c>
      <c r="P30" s="79">
        <f t="shared" si="10"/>
        <v>0</v>
      </c>
      <c r="Q30" s="79">
        <f t="shared" si="10"/>
        <v>0</v>
      </c>
      <c r="R30" s="79">
        <f t="shared" si="10"/>
        <v>0</v>
      </c>
      <c r="S30" s="79">
        <f t="shared" si="10"/>
        <v>0</v>
      </c>
      <c r="T30" s="79">
        <f t="shared" si="10"/>
        <v>0</v>
      </c>
      <c r="U30" s="79">
        <f t="shared" si="10"/>
        <v>0</v>
      </c>
      <c r="V30" s="79">
        <f t="shared" si="10"/>
        <v>0</v>
      </c>
    </row>
    <row r="31" spans="1:22" ht="20.100000000000001" customHeight="1">
      <c r="A31" s="76">
        <v>301</v>
      </c>
      <c r="B31" s="77" t="s">
        <v>170</v>
      </c>
      <c r="C31" s="76" t="s">
        <v>171</v>
      </c>
      <c r="D31" s="77" t="s">
        <v>151</v>
      </c>
      <c r="E31" s="77" t="s">
        <v>76</v>
      </c>
      <c r="F31" s="77" t="s">
        <v>166</v>
      </c>
      <c r="G31" s="79">
        <v>0.41</v>
      </c>
      <c r="H31" s="79">
        <v>0.41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</row>
    <row r="32" spans="1:22" ht="20.100000000000001" customHeight="1">
      <c r="A32" s="76">
        <v>301</v>
      </c>
      <c r="B32" s="77" t="s">
        <v>170</v>
      </c>
      <c r="C32" s="76" t="s">
        <v>171</v>
      </c>
      <c r="D32" s="77" t="s">
        <v>155</v>
      </c>
      <c r="E32" s="77" t="s">
        <v>60</v>
      </c>
      <c r="F32" s="77" t="s">
        <v>156</v>
      </c>
      <c r="G32" s="79">
        <v>0.38</v>
      </c>
      <c r="H32" s="79">
        <v>0.38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 ht="20.100000000000001" customHeight="1">
      <c r="A33" s="76"/>
      <c r="B33" s="77"/>
      <c r="C33" s="76" t="s">
        <v>173</v>
      </c>
      <c r="D33" s="77"/>
      <c r="E33" s="77"/>
      <c r="F33" s="77"/>
      <c r="G33" s="79">
        <f t="shared" ref="G33:V33" si="11">SUM(G34:G35)</f>
        <v>0.56999999999999995</v>
      </c>
      <c r="H33" s="79">
        <f t="shared" si="11"/>
        <v>0.56999999999999995</v>
      </c>
      <c r="I33" s="79">
        <f t="shared" si="11"/>
        <v>0</v>
      </c>
      <c r="J33" s="79">
        <f t="shared" si="11"/>
        <v>0</v>
      </c>
      <c r="K33" s="79">
        <f t="shared" si="11"/>
        <v>0</v>
      </c>
      <c r="L33" s="79">
        <f t="shared" si="11"/>
        <v>0</v>
      </c>
      <c r="M33" s="79">
        <f t="shared" si="11"/>
        <v>0</v>
      </c>
      <c r="N33" s="79">
        <f t="shared" si="11"/>
        <v>0</v>
      </c>
      <c r="O33" s="79">
        <f t="shared" si="11"/>
        <v>0</v>
      </c>
      <c r="P33" s="79">
        <f t="shared" si="11"/>
        <v>0</v>
      </c>
      <c r="Q33" s="79">
        <f t="shared" si="11"/>
        <v>0</v>
      </c>
      <c r="R33" s="79">
        <f t="shared" si="11"/>
        <v>0</v>
      </c>
      <c r="S33" s="79">
        <f t="shared" si="11"/>
        <v>0</v>
      </c>
      <c r="T33" s="79">
        <f t="shared" si="11"/>
        <v>0</v>
      </c>
      <c r="U33" s="79">
        <f t="shared" si="11"/>
        <v>0</v>
      </c>
      <c r="V33" s="79">
        <f t="shared" si="11"/>
        <v>0</v>
      </c>
    </row>
    <row r="34" spans="1:22" ht="20.100000000000001" customHeight="1">
      <c r="A34" s="76">
        <v>301</v>
      </c>
      <c r="B34" s="77" t="s">
        <v>170</v>
      </c>
      <c r="C34" s="76" t="s">
        <v>171</v>
      </c>
      <c r="D34" s="77" t="s">
        <v>151</v>
      </c>
      <c r="E34" s="77" t="s">
        <v>76</v>
      </c>
      <c r="F34" s="77" t="s">
        <v>166</v>
      </c>
      <c r="G34" s="79">
        <v>0.3</v>
      </c>
      <c r="H34" s="79">
        <v>0.3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 ht="20.100000000000001" customHeight="1">
      <c r="A35" s="76">
        <v>301</v>
      </c>
      <c r="B35" s="77" t="s">
        <v>170</v>
      </c>
      <c r="C35" s="76" t="s">
        <v>171</v>
      </c>
      <c r="D35" s="77" t="s">
        <v>155</v>
      </c>
      <c r="E35" s="77" t="s">
        <v>60</v>
      </c>
      <c r="F35" s="77" t="s">
        <v>156</v>
      </c>
      <c r="G35" s="79">
        <v>0.27</v>
      </c>
      <c r="H35" s="79">
        <v>0.27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</row>
    <row r="36" spans="1:22" ht="20.100000000000001" customHeight="1">
      <c r="A36" s="76"/>
      <c r="B36" s="77"/>
      <c r="C36" s="76" t="s">
        <v>174</v>
      </c>
      <c r="D36" s="77"/>
      <c r="E36" s="77"/>
      <c r="F36" s="77"/>
      <c r="G36" s="79">
        <f t="shared" ref="G36:V36" si="12">SUM(G37:G38)</f>
        <v>13.65</v>
      </c>
      <c r="H36" s="79">
        <f t="shared" si="12"/>
        <v>13.65</v>
      </c>
      <c r="I36" s="79">
        <f t="shared" si="12"/>
        <v>0</v>
      </c>
      <c r="J36" s="79">
        <f t="shared" si="12"/>
        <v>0</v>
      </c>
      <c r="K36" s="79">
        <f t="shared" si="12"/>
        <v>0</v>
      </c>
      <c r="L36" s="79">
        <f t="shared" si="12"/>
        <v>0</v>
      </c>
      <c r="M36" s="79">
        <f t="shared" si="12"/>
        <v>0</v>
      </c>
      <c r="N36" s="79">
        <f t="shared" si="12"/>
        <v>0</v>
      </c>
      <c r="O36" s="79">
        <f t="shared" si="12"/>
        <v>0</v>
      </c>
      <c r="P36" s="79">
        <f t="shared" si="12"/>
        <v>0</v>
      </c>
      <c r="Q36" s="79">
        <f t="shared" si="12"/>
        <v>0</v>
      </c>
      <c r="R36" s="79">
        <f t="shared" si="12"/>
        <v>0</v>
      </c>
      <c r="S36" s="79">
        <f t="shared" si="12"/>
        <v>0</v>
      </c>
      <c r="T36" s="79">
        <f t="shared" si="12"/>
        <v>0</v>
      </c>
      <c r="U36" s="79">
        <f t="shared" si="12"/>
        <v>0</v>
      </c>
      <c r="V36" s="79">
        <f t="shared" si="12"/>
        <v>0</v>
      </c>
    </row>
    <row r="37" spans="1:22" ht="20.100000000000001" customHeight="1">
      <c r="A37" s="76">
        <v>301</v>
      </c>
      <c r="B37" s="77" t="s">
        <v>175</v>
      </c>
      <c r="C37" s="76" t="s">
        <v>113</v>
      </c>
      <c r="D37" s="77" t="s">
        <v>151</v>
      </c>
      <c r="E37" s="77" t="s">
        <v>102</v>
      </c>
      <c r="F37" s="77" t="s">
        <v>176</v>
      </c>
      <c r="G37" s="79">
        <v>7.1</v>
      </c>
      <c r="H37" s="79">
        <v>7.1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</row>
    <row r="38" spans="1:22" ht="20.100000000000001" customHeight="1">
      <c r="A38" s="76">
        <v>301</v>
      </c>
      <c r="B38" s="77" t="s">
        <v>175</v>
      </c>
      <c r="C38" s="76" t="s">
        <v>113</v>
      </c>
      <c r="D38" s="77" t="s">
        <v>155</v>
      </c>
      <c r="E38" s="77" t="s">
        <v>60</v>
      </c>
      <c r="F38" s="77" t="s">
        <v>156</v>
      </c>
      <c r="G38" s="79">
        <v>6.55</v>
      </c>
      <c r="H38" s="79">
        <v>6.55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 ht="20.100000000000001" customHeight="1">
      <c r="A39" s="76"/>
      <c r="B39" s="77"/>
      <c r="C39" s="76" t="s">
        <v>177</v>
      </c>
      <c r="D39" s="77"/>
      <c r="E39" s="77"/>
      <c r="F39" s="77"/>
      <c r="G39" s="79">
        <f t="shared" ref="G39:V39" si="13">SUM(G40:G41)</f>
        <v>7.53</v>
      </c>
      <c r="H39" s="79">
        <f t="shared" si="13"/>
        <v>7.53</v>
      </c>
      <c r="I39" s="79">
        <f t="shared" si="13"/>
        <v>0</v>
      </c>
      <c r="J39" s="79">
        <f t="shared" si="13"/>
        <v>0</v>
      </c>
      <c r="K39" s="79">
        <f t="shared" si="13"/>
        <v>0</v>
      </c>
      <c r="L39" s="79">
        <f t="shared" si="13"/>
        <v>0</v>
      </c>
      <c r="M39" s="79">
        <f t="shared" si="13"/>
        <v>0</v>
      </c>
      <c r="N39" s="79">
        <f t="shared" si="13"/>
        <v>0</v>
      </c>
      <c r="O39" s="79">
        <f t="shared" si="13"/>
        <v>0</v>
      </c>
      <c r="P39" s="79">
        <f t="shared" si="13"/>
        <v>0</v>
      </c>
      <c r="Q39" s="79">
        <f t="shared" si="13"/>
        <v>0</v>
      </c>
      <c r="R39" s="79">
        <f t="shared" si="13"/>
        <v>0</v>
      </c>
      <c r="S39" s="79">
        <f t="shared" si="13"/>
        <v>0</v>
      </c>
      <c r="T39" s="79">
        <f t="shared" si="13"/>
        <v>0</v>
      </c>
      <c r="U39" s="79">
        <f t="shared" si="13"/>
        <v>0</v>
      </c>
      <c r="V39" s="79">
        <f t="shared" si="13"/>
        <v>0</v>
      </c>
    </row>
    <row r="40" spans="1:22" ht="20.100000000000001" customHeight="1">
      <c r="A40" s="76">
        <v>301</v>
      </c>
      <c r="B40" s="77" t="s">
        <v>76</v>
      </c>
      <c r="C40" s="76" t="s">
        <v>153</v>
      </c>
      <c r="D40" s="77" t="s">
        <v>151</v>
      </c>
      <c r="E40" s="77" t="s">
        <v>60</v>
      </c>
      <c r="F40" s="77" t="s">
        <v>152</v>
      </c>
      <c r="G40" s="79">
        <v>5.77</v>
      </c>
      <c r="H40" s="79">
        <v>5.77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 ht="20.100000000000001" customHeight="1">
      <c r="A41" s="76">
        <v>301</v>
      </c>
      <c r="B41" s="77" t="s">
        <v>76</v>
      </c>
      <c r="C41" s="76" t="s">
        <v>153</v>
      </c>
      <c r="D41" s="77" t="s">
        <v>155</v>
      </c>
      <c r="E41" s="77" t="s">
        <v>60</v>
      </c>
      <c r="F41" s="77" t="s">
        <v>156</v>
      </c>
      <c r="G41" s="79">
        <v>1.76</v>
      </c>
      <c r="H41" s="79">
        <v>1.76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</row>
    <row r="42" spans="1:22" ht="20.100000000000001" customHeight="1">
      <c r="A42" s="76"/>
      <c r="B42" s="77"/>
      <c r="C42" s="76" t="s">
        <v>178</v>
      </c>
      <c r="D42" s="77"/>
      <c r="E42" s="77"/>
      <c r="F42" s="77"/>
      <c r="G42" s="79">
        <f t="shared" ref="G42:V42" si="14">SUM(G43:G44)</f>
        <v>9.48</v>
      </c>
      <c r="H42" s="79">
        <f t="shared" si="14"/>
        <v>9.48</v>
      </c>
      <c r="I42" s="79">
        <f t="shared" si="14"/>
        <v>0</v>
      </c>
      <c r="J42" s="79">
        <f t="shared" si="14"/>
        <v>0</v>
      </c>
      <c r="K42" s="79">
        <f t="shared" si="14"/>
        <v>0</v>
      </c>
      <c r="L42" s="79">
        <f t="shared" si="14"/>
        <v>0</v>
      </c>
      <c r="M42" s="79">
        <f t="shared" si="14"/>
        <v>0</v>
      </c>
      <c r="N42" s="79">
        <f t="shared" si="14"/>
        <v>0</v>
      </c>
      <c r="O42" s="79">
        <f t="shared" si="14"/>
        <v>0</v>
      </c>
      <c r="P42" s="79">
        <f t="shared" si="14"/>
        <v>0</v>
      </c>
      <c r="Q42" s="79">
        <f t="shared" si="14"/>
        <v>0</v>
      </c>
      <c r="R42" s="79">
        <f t="shared" si="14"/>
        <v>0</v>
      </c>
      <c r="S42" s="79">
        <f t="shared" si="14"/>
        <v>0</v>
      </c>
      <c r="T42" s="79">
        <f t="shared" si="14"/>
        <v>0</v>
      </c>
      <c r="U42" s="79">
        <f t="shared" si="14"/>
        <v>0</v>
      </c>
      <c r="V42" s="79">
        <f t="shared" si="14"/>
        <v>0</v>
      </c>
    </row>
    <row r="43" spans="1:22" ht="20.100000000000001" customHeight="1">
      <c r="A43" s="76">
        <v>301</v>
      </c>
      <c r="B43" s="77" t="s">
        <v>102</v>
      </c>
      <c r="C43" s="76" t="s">
        <v>162</v>
      </c>
      <c r="D43" s="77" t="s">
        <v>151</v>
      </c>
      <c r="E43" s="77" t="s">
        <v>60</v>
      </c>
      <c r="F43" s="77" t="s">
        <v>152</v>
      </c>
      <c r="G43" s="79">
        <v>4.93</v>
      </c>
      <c r="H43" s="79">
        <v>4.93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</row>
    <row r="44" spans="1:22" ht="20.100000000000001" customHeight="1">
      <c r="A44" s="76">
        <v>301</v>
      </c>
      <c r="B44" s="77" t="s">
        <v>102</v>
      </c>
      <c r="C44" s="76" t="s">
        <v>162</v>
      </c>
      <c r="D44" s="77" t="s">
        <v>155</v>
      </c>
      <c r="E44" s="77" t="s">
        <v>60</v>
      </c>
      <c r="F44" s="77" t="s">
        <v>156</v>
      </c>
      <c r="G44" s="79">
        <v>4.55</v>
      </c>
      <c r="H44" s="79">
        <v>4.55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 ht="20.100000000000001" customHeight="1">
      <c r="A45" s="76"/>
      <c r="B45" s="77"/>
      <c r="C45" s="76" t="s">
        <v>179</v>
      </c>
      <c r="D45" s="77"/>
      <c r="E45" s="77"/>
      <c r="F45" s="77"/>
      <c r="G45" s="79">
        <f t="shared" ref="G45:V45" si="15">SUM(G46:G47)</f>
        <v>23.04</v>
      </c>
      <c r="H45" s="79">
        <f t="shared" si="15"/>
        <v>23.04</v>
      </c>
      <c r="I45" s="79">
        <f t="shared" si="15"/>
        <v>0</v>
      </c>
      <c r="J45" s="79">
        <f t="shared" si="15"/>
        <v>0</v>
      </c>
      <c r="K45" s="79">
        <f t="shared" si="15"/>
        <v>0</v>
      </c>
      <c r="L45" s="79">
        <f t="shared" si="15"/>
        <v>0</v>
      </c>
      <c r="M45" s="79">
        <f t="shared" si="15"/>
        <v>0</v>
      </c>
      <c r="N45" s="79">
        <f t="shared" si="15"/>
        <v>0</v>
      </c>
      <c r="O45" s="79">
        <f t="shared" si="15"/>
        <v>0</v>
      </c>
      <c r="P45" s="79">
        <f t="shared" si="15"/>
        <v>0</v>
      </c>
      <c r="Q45" s="79">
        <f t="shared" si="15"/>
        <v>0</v>
      </c>
      <c r="R45" s="79">
        <f t="shared" si="15"/>
        <v>0</v>
      </c>
      <c r="S45" s="79">
        <f t="shared" si="15"/>
        <v>0</v>
      </c>
      <c r="T45" s="79">
        <f t="shared" si="15"/>
        <v>0</v>
      </c>
      <c r="U45" s="79">
        <f t="shared" si="15"/>
        <v>0</v>
      </c>
      <c r="V45" s="79">
        <f t="shared" si="15"/>
        <v>0</v>
      </c>
    </row>
    <row r="46" spans="1:22" ht="20.100000000000001" customHeight="1">
      <c r="A46" s="76">
        <v>301</v>
      </c>
      <c r="B46" s="77" t="s">
        <v>102</v>
      </c>
      <c r="C46" s="76" t="s">
        <v>162</v>
      </c>
      <c r="D46" s="77" t="s">
        <v>151</v>
      </c>
      <c r="E46" s="77" t="s">
        <v>60</v>
      </c>
      <c r="F46" s="77" t="s">
        <v>152</v>
      </c>
      <c r="G46" s="79">
        <v>7.2</v>
      </c>
      <c r="H46" s="79">
        <v>7.2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</row>
    <row r="47" spans="1:22" ht="20.100000000000001" customHeight="1">
      <c r="A47" s="76">
        <v>301</v>
      </c>
      <c r="B47" s="77" t="s">
        <v>102</v>
      </c>
      <c r="C47" s="76" t="s">
        <v>162</v>
      </c>
      <c r="D47" s="77" t="s">
        <v>155</v>
      </c>
      <c r="E47" s="77" t="s">
        <v>60</v>
      </c>
      <c r="F47" s="77" t="s">
        <v>156</v>
      </c>
      <c r="G47" s="79">
        <v>15.84</v>
      </c>
      <c r="H47" s="79">
        <v>15.84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  <row r="48" spans="1:22" ht="20.100000000000001" customHeight="1">
      <c r="A48" s="76"/>
      <c r="B48" s="77"/>
      <c r="C48" s="76" t="s">
        <v>180</v>
      </c>
      <c r="D48" s="77"/>
      <c r="E48" s="77"/>
      <c r="F48" s="77"/>
      <c r="G48" s="79">
        <f t="shared" ref="G48:V48" si="16">G49</f>
        <v>1.87</v>
      </c>
      <c r="H48" s="79">
        <f t="shared" si="16"/>
        <v>1.87</v>
      </c>
      <c r="I48" s="79">
        <f t="shared" si="16"/>
        <v>0</v>
      </c>
      <c r="J48" s="79">
        <f t="shared" si="16"/>
        <v>0</v>
      </c>
      <c r="K48" s="79">
        <f t="shared" si="16"/>
        <v>0</v>
      </c>
      <c r="L48" s="79">
        <f t="shared" si="16"/>
        <v>0</v>
      </c>
      <c r="M48" s="79">
        <f t="shared" si="16"/>
        <v>0</v>
      </c>
      <c r="N48" s="79">
        <f t="shared" si="16"/>
        <v>0</v>
      </c>
      <c r="O48" s="79">
        <f t="shared" si="16"/>
        <v>0</v>
      </c>
      <c r="P48" s="79">
        <f t="shared" si="16"/>
        <v>0</v>
      </c>
      <c r="Q48" s="79">
        <f t="shared" si="16"/>
        <v>0</v>
      </c>
      <c r="R48" s="79">
        <f t="shared" si="16"/>
        <v>0</v>
      </c>
      <c r="S48" s="79">
        <f t="shared" si="16"/>
        <v>0</v>
      </c>
      <c r="T48" s="79">
        <f t="shared" si="16"/>
        <v>0</v>
      </c>
      <c r="U48" s="79">
        <f t="shared" si="16"/>
        <v>0</v>
      </c>
      <c r="V48" s="79">
        <f t="shared" si="16"/>
        <v>0</v>
      </c>
    </row>
    <row r="49" spans="1:22" ht="20.100000000000001" customHeight="1">
      <c r="A49" s="76">
        <v>303</v>
      </c>
      <c r="B49" s="77" t="s">
        <v>76</v>
      </c>
      <c r="C49" s="76" t="s">
        <v>181</v>
      </c>
      <c r="D49" s="77" t="s">
        <v>182</v>
      </c>
      <c r="E49" s="77" t="s">
        <v>59</v>
      </c>
      <c r="F49" s="77" t="s">
        <v>183</v>
      </c>
      <c r="G49" s="79">
        <v>1.87</v>
      </c>
      <c r="H49" s="79">
        <v>1.87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</row>
    <row r="50" spans="1:22" ht="20.100000000000001" customHeight="1">
      <c r="A50" s="76"/>
      <c r="B50" s="77"/>
      <c r="C50" s="76" t="s">
        <v>184</v>
      </c>
      <c r="D50" s="77"/>
      <c r="E50" s="77"/>
      <c r="F50" s="77"/>
      <c r="G50" s="79">
        <f t="shared" ref="G50:V50" si="17">G51</f>
        <v>8.8000000000000007</v>
      </c>
      <c r="H50" s="79">
        <f t="shared" si="17"/>
        <v>8.8000000000000007</v>
      </c>
      <c r="I50" s="79">
        <f t="shared" si="17"/>
        <v>0</v>
      </c>
      <c r="J50" s="79">
        <f t="shared" si="17"/>
        <v>0</v>
      </c>
      <c r="K50" s="79">
        <f t="shared" si="17"/>
        <v>0</v>
      </c>
      <c r="L50" s="79">
        <f t="shared" si="17"/>
        <v>0</v>
      </c>
      <c r="M50" s="79">
        <f t="shared" si="17"/>
        <v>0</v>
      </c>
      <c r="N50" s="79">
        <f t="shared" si="17"/>
        <v>0</v>
      </c>
      <c r="O50" s="79">
        <f t="shared" si="17"/>
        <v>0</v>
      </c>
      <c r="P50" s="79">
        <f t="shared" si="17"/>
        <v>0</v>
      </c>
      <c r="Q50" s="79">
        <f t="shared" si="17"/>
        <v>0</v>
      </c>
      <c r="R50" s="79">
        <f t="shared" si="17"/>
        <v>0</v>
      </c>
      <c r="S50" s="79">
        <f t="shared" si="17"/>
        <v>0</v>
      </c>
      <c r="T50" s="79">
        <f t="shared" si="17"/>
        <v>0</v>
      </c>
      <c r="U50" s="79">
        <f t="shared" si="17"/>
        <v>0</v>
      </c>
      <c r="V50" s="79">
        <f t="shared" si="17"/>
        <v>0</v>
      </c>
    </row>
    <row r="51" spans="1:22" ht="20.100000000000001" customHeight="1">
      <c r="A51" s="76">
        <v>303</v>
      </c>
      <c r="B51" s="77" t="s">
        <v>76</v>
      </c>
      <c r="C51" s="76" t="s">
        <v>181</v>
      </c>
      <c r="D51" s="77" t="s">
        <v>182</v>
      </c>
      <c r="E51" s="77" t="s">
        <v>59</v>
      </c>
      <c r="F51" s="77" t="s">
        <v>183</v>
      </c>
      <c r="G51" s="79">
        <v>8.8000000000000007</v>
      </c>
      <c r="H51" s="79">
        <v>8.8000000000000007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</row>
    <row r="52" spans="1:22" ht="20.100000000000001" customHeight="1">
      <c r="A52" s="76"/>
      <c r="B52" s="77"/>
      <c r="C52" s="76" t="s">
        <v>185</v>
      </c>
      <c r="D52" s="77"/>
      <c r="E52" s="77"/>
      <c r="F52" s="77"/>
      <c r="G52" s="79">
        <f t="shared" ref="G52:V52" si="18">G53</f>
        <v>4.0599999999999996</v>
      </c>
      <c r="H52" s="79">
        <f t="shared" si="18"/>
        <v>4.0599999999999996</v>
      </c>
      <c r="I52" s="79">
        <f t="shared" si="18"/>
        <v>0</v>
      </c>
      <c r="J52" s="79">
        <f t="shared" si="18"/>
        <v>0</v>
      </c>
      <c r="K52" s="79">
        <f t="shared" si="18"/>
        <v>0</v>
      </c>
      <c r="L52" s="79">
        <f t="shared" si="18"/>
        <v>0</v>
      </c>
      <c r="M52" s="79">
        <f t="shared" si="18"/>
        <v>0</v>
      </c>
      <c r="N52" s="79">
        <f t="shared" si="18"/>
        <v>0</v>
      </c>
      <c r="O52" s="79">
        <f t="shared" si="18"/>
        <v>0</v>
      </c>
      <c r="P52" s="79">
        <f t="shared" si="18"/>
        <v>0</v>
      </c>
      <c r="Q52" s="79">
        <f t="shared" si="18"/>
        <v>0</v>
      </c>
      <c r="R52" s="79">
        <f t="shared" si="18"/>
        <v>0</v>
      </c>
      <c r="S52" s="79">
        <f t="shared" si="18"/>
        <v>0</v>
      </c>
      <c r="T52" s="79">
        <f t="shared" si="18"/>
        <v>0</v>
      </c>
      <c r="U52" s="79">
        <f t="shared" si="18"/>
        <v>0</v>
      </c>
      <c r="V52" s="79">
        <f t="shared" si="18"/>
        <v>0</v>
      </c>
    </row>
    <row r="53" spans="1:22" ht="20.100000000000001" customHeight="1">
      <c r="A53" s="76">
        <v>303</v>
      </c>
      <c r="B53" s="77" t="s">
        <v>60</v>
      </c>
      <c r="C53" s="76" t="s">
        <v>186</v>
      </c>
      <c r="D53" s="77" t="s">
        <v>182</v>
      </c>
      <c r="E53" s="77" t="s">
        <v>59</v>
      </c>
      <c r="F53" s="77" t="s">
        <v>183</v>
      </c>
      <c r="G53" s="79">
        <v>4.0599999999999996</v>
      </c>
      <c r="H53" s="79">
        <v>4.0599999999999996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</row>
    <row r="54" spans="1:22" ht="20.100000000000001" customHeight="1">
      <c r="A54" s="76"/>
      <c r="B54" s="77"/>
      <c r="C54" s="76" t="s">
        <v>187</v>
      </c>
      <c r="D54" s="77"/>
      <c r="E54" s="77"/>
      <c r="F54" s="77"/>
      <c r="G54" s="79">
        <f t="shared" ref="G54:V54" si="19">SUM(G55:G56)</f>
        <v>0.21</v>
      </c>
      <c r="H54" s="79">
        <f t="shared" si="19"/>
        <v>0.21</v>
      </c>
      <c r="I54" s="79">
        <f t="shared" si="19"/>
        <v>0</v>
      </c>
      <c r="J54" s="79">
        <f t="shared" si="19"/>
        <v>0</v>
      </c>
      <c r="K54" s="79">
        <f t="shared" si="19"/>
        <v>0</v>
      </c>
      <c r="L54" s="79">
        <f t="shared" si="19"/>
        <v>0</v>
      </c>
      <c r="M54" s="79">
        <f t="shared" si="19"/>
        <v>0</v>
      </c>
      <c r="N54" s="79">
        <f t="shared" si="19"/>
        <v>0</v>
      </c>
      <c r="O54" s="79">
        <f t="shared" si="19"/>
        <v>0</v>
      </c>
      <c r="P54" s="79">
        <f t="shared" si="19"/>
        <v>0</v>
      </c>
      <c r="Q54" s="79">
        <f t="shared" si="19"/>
        <v>0</v>
      </c>
      <c r="R54" s="79">
        <f t="shared" si="19"/>
        <v>0</v>
      </c>
      <c r="S54" s="79">
        <f t="shared" si="19"/>
        <v>0</v>
      </c>
      <c r="T54" s="79">
        <f t="shared" si="19"/>
        <v>0</v>
      </c>
      <c r="U54" s="79">
        <f t="shared" si="19"/>
        <v>0</v>
      </c>
      <c r="V54" s="79">
        <f t="shared" si="19"/>
        <v>0</v>
      </c>
    </row>
    <row r="55" spans="1:22" ht="20.100000000000001" customHeight="1">
      <c r="A55" s="76">
        <v>301</v>
      </c>
      <c r="B55" s="77" t="s">
        <v>188</v>
      </c>
      <c r="C55" s="76" t="s">
        <v>189</v>
      </c>
      <c r="D55" s="77" t="s">
        <v>151</v>
      </c>
      <c r="E55" s="77" t="s">
        <v>188</v>
      </c>
      <c r="F55" s="77" t="s">
        <v>190</v>
      </c>
      <c r="G55" s="79">
        <v>0.02</v>
      </c>
      <c r="H55" s="79">
        <v>0.02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</row>
    <row r="56" spans="1:22" ht="20.100000000000001" customHeight="1">
      <c r="A56" s="76">
        <v>301</v>
      </c>
      <c r="B56" s="77" t="s">
        <v>188</v>
      </c>
      <c r="C56" s="76" t="s">
        <v>189</v>
      </c>
      <c r="D56" s="77" t="s">
        <v>155</v>
      </c>
      <c r="E56" s="77" t="s">
        <v>60</v>
      </c>
      <c r="F56" s="77" t="s">
        <v>156</v>
      </c>
      <c r="G56" s="79">
        <v>0.19</v>
      </c>
      <c r="H56" s="79">
        <v>0.19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</row>
    <row r="57" spans="1:22" ht="20.100000000000001" customHeight="1">
      <c r="A57" s="76"/>
      <c r="B57" s="77"/>
      <c r="C57" s="76" t="s">
        <v>191</v>
      </c>
      <c r="D57" s="77"/>
      <c r="E57" s="77"/>
      <c r="F57" s="77"/>
      <c r="G57" s="79">
        <f t="shared" ref="G57:V57" si="20">SUM(G58:G59)</f>
        <v>4.55</v>
      </c>
      <c r="H57" s="79">
        <f t="shared" si="20"/>
        <v>4.55</v>
      </c>
      <c r="I57" s="79">
        <f t="shared" si="20"/>
        <v>0</v>
      </c>
      <c r="J57" s="79">
        <f t="shared" si="20"/>
        <v>0</v>
      </c>
      <c r="K57" s="79">
        <f t="shared" si="20"/>
        <v>0</v>
      </c>
      <c r="L57" s="79">
        <f t="shared" si="20"/>
        <v>0</v>
      </c>
      <c r="M57" s="79">
        <f t="shared" si="20"/>
        <v>0</v>
      </c>
      <c r="N57" s="79">
        <f t="shared" si="20"/>
        <v>0</v>
      </c>
      <c r="O57" s="79">
        <f t="shared" si="20"/>
        <v>0</v>
      </c>
      <c r="P57" s="79">
        <f t="shared" si="20"/>
        <v>0</v>
      </c>
      <c r="Q57" s="79">
        <f t="shared" si="20"/>
        <v>0</v>
      </c>
      <c r="R57" s="79">
        <f t="shared" si="20"/>
        <v>0</v>
      </c>
      <c r="S57" s="79">
        <f t="shared" si="20"/>
        <v>0</v>
      </c>
      <c r="T57" s="79">
        <f t="shared" si="20"/>
        <v>0</v>
      </c>
      <c r="U57" s="79">
        <f t="shared" si="20"/>
        <v>0</v>
      </c>
      <c r="V57" s="79">
        <f t="shared" si="20"/>
        <v>0</v>
      </c>
    </row>
    <row r="58" spans="1:22" ht="20.100000000000001" customHeight="1">
      <c r="A58" s="76">
        <v>301</v>
      </c>
      <c r="B58" s="77" t="s">
        <v>192</v>
      </c>
      <c r="C58" s="76" t="s">
        <v>193</v>
      </c>
      <c r="D58" s="77" t="s">
        <v>151</v>
      </c>
      <c r="E58" s="77" t="s">
        <v>76</v>
      </c>
      <c r="F58" s="77" t="s">
        <v>166</v>
      </c>
      <c r="G58" s="79">
        <v>2.37</v>
      </c>
      <c r="H58" s="79">
        <v>2.37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>
        <v>0</v>
      </c>
      <c r="R58" s="79">
        <v>0</v>
      </c>
      <c r="S58" s="79">
        <v>0</v>
      </c>
      <c r="T58" s="79">
        <v>0</v>
      </c>
      <c r="U58" s="79">
        <v>0</v>
      </c>
      <c r="V58" s="79">
        <v>0</v>
      </c>
    </row>
    <row r="59" spans="1:22" ht="20.100000000000001" customHeight="1">
      <c r="A59" s="76">
        <v>301</v>
      </c>
      <c r="B59" s="77" t="s">
        <v>192</v>
      </c>
      <c r="C59" s="76" t="s">
        <v>193</v>
      </c>
      <c r="D59" s="77" t="s">
        <v>155</v>
      </c>
      <c r="E59" s="77" t="s">
        <v>60</v>
      </c>
      <c r="F59" s="77" t="s">
        <v>156</v>
      </c>
      <c r="G59" s="79">
        <v>2.1800000000000002</v>
      </c>
      <c r="H59" s="79">
        <v>2.1800000000000002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</row>
    <row r="60" spans="1:22" ht="20.100000000000001" customHeight="1">
      <c r="A60" s="76"/>
      <c r="B60" s="77"/>
      <c r="C60" s="76" t="s">
        <v>194</v>
      </c>
      <c r="D60" s="77"/>
      <c r="E60" s="77"/>
      <c r="F60" s="77"/>
      <c r="G60" s="79">
        <f t="shared" ref="G60:V60" si="21">SUM(G61:G62)</f>
        <v>2.27</v>
      </c>
      <c r="H60" s="79">
        <f t="shared" si="21"/>
        <v>2.27</v>
      </c>
      <c r="I60" s="79">
        <f t="shared" si="21"/>
        <v>0</v>
      </c>
      <c r="J60" s="79">
        <f t="shared" si="21"/>
        <v>0</v>
      </c>
      <c r="K60" s="79">
        <f t="shared" si="21"/>
        <v>0</v>
      </c>
      <c r="L60" s="79">
        <f t="shared" si="21"/>
        <v>0</v>
      </c>
      <c r="M60" s="79">
        <f t="shared" si="21"/>
        <v>0</v>
      </c>
      <c r="N60" s="79">
        <f t="shared" si="21"/>
        <v>0</v>
      </c>
      <c r="O60" s="79">
        <f t="shared" si="21"/>
        <v>0</v>
      </c>
      <c r="P60" s="79">
        <f t="shared" si="21"/>
        <v>0</v>
      </c>
      <c r="Q60" s="79">
        <f t="shared" si="21"/>
        <v>0</v>
      </c>
      <c r="R60" s="79">
        <f t="shared" si="21"/>
        <v>0</v>
      </c>
      <c r="S60" s="79">
        <f t="shared" si="21"/>
        <v>0</v>
      </c>
      <c r="T60" s="79">
        <f t="shared" si="21"/>
        <v>0</v>
      </c>
      <c r="U60" s="79">
        <f t="shared" si="21"/>
        <v>0</v>
      </c>
      <c r="V60" s="79">
        <f t="shared" si="21"/>
        <v>0</v>
      </c>
    </row>
    <row r="61" spans="1:22" ht="20.100000000000001" customHeight="1">
      <c r="A61" s="76">
        <v>302</v>
      </c>
      <c r="B61" s="77" t="s">
        <v>195</v>
      </c>
      <c r="C61" s="76" t="s">
        <v>196</v>
      </c>
      <c r="D61" s="77" t="s">
        <v>197</v>
      </c>
      <c r="E61" s="77" t="s">
        <v>60</v>
      </c>
      <c r="F61" s="77" t="s">
        <v>198</v>
      </c>
      <c r="G61" s="79">
        <v>1.18</v>
      </c>
      <c r="H61" s="79">
        <v>1.18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0</v>
      </c>
      <c r="O61" s="79">
        <v>0</v>
      </c>
      <c r="P61" s="79">
        <v>0</v>
      </c>
      <c r="Q61" s="79">
        <v>0</v>
      </c>
      <c r="R61" s="79">
        <v>0</v>
      </c>
      <c r="S61" s="79">
        <v>0</v>
      </c>
      <c r="T61" s="79">
        <v>0</v>
      </c>
      <c r="U61" s="79">
        <v>0</v>
      </c>
      <c r="V61" s="79">
        <v>0</v>
      </c>
    </row>
    <row r="62" spans="1:22" ht="20.100000000000001" customHeight="1">
      <c r="A62" s="76">
        <v>302</v>
      </c>
      <c r="B62" s="77" t="s">
        <v>195</v>
      </c>
      <c r="C62" s="76" t="s">
        <v>196</v>
      </c>
      <c r="D62" s="77" t="s">
        <v>155</v>
      </c>
      <c r="E62" s="77" t="s">
        <v>76</v>
      </c>
      <c r="F62" s="77" t="s">
        <v>199</v>
      </c>
      <c r="G62" s="79">
        <v>1.0900000000000001</v>
      </c>
      <c r="H62" s="79">
        <v>1.0900000000000001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0</v>
      </c>
      <c r="U62" s="79">
        <v>0</v>
      </c>
      <c r="V62" s="79">
        <v>0</v>
      </c>
    </row>
    <row r="63" spans="1:22" ht="20.100000000000001" customHeight="1">
      <c r="A63" s="76"/>
      <c r="B63" s="77"/>
      <c r="C63" s="76" t="s">
        <v>200</v>
      </c>
      <c r="D63" s="77"/>
      <c r="E63" s="77"/>
      <c r="F63" s="77"/>
      <c r="G63" s="79">
        <f t="shared" ref="G63:V63" si="22">G64+G74+G76</f>
        <v>16.14</v>
      </c>
      <c r="H63" s="79">
        <f t="shared" si="22"/>
        <v>16.14</v>
      </c>
      <c r="I63" s="79">
        <f t="shared" si="22"/>
        <v>0</v>
      </c>
      <c r="J63" s="79">
        <f t="shared" si="22"/>
        <v>0</v>
      </c>
      <c r="K63" s="79">
        <f t="shared" si="22"/>
        <v>0</v>
      </c>
      <c r="L63" s="79">
        <f t="shared" si="22"/>
        <v>0</v>
      </c>
      <c r="M63" s="79">
        <f t="shared" si="22"/>
        <v>0</v>
      </c>
      <c r="N63" s="79">
        <f t="shared" si="22"/>
        <v>0</v>
      </c>
      <c r="O63" s="79">
        <f t="shared" si="22"/>
        <v>0</v>
      </c>
      <c r="P63" s="79">
        <f t="shared" si="22"/>
        <v>0</v>
      </c>
      <c r="Q63" s="79">
        <f t="shared" si="22"/>
        <v>0</v>
      </c>
      <c r="R63" s="79">
        <f t="shared" si="22"/>
        <v>0</v>
      </c>
      <c r="S63" s="79">
        <f t="shared" si="22"/>
        <v>0</v>
      </c>
      <c r="T63" s="79">
        <f t="shared" si="22"/>
        <v>0</v>
      </c>
      <c r="U63" s="79">
        <f t="shared" si="22"/>
        <v>0</v>
      </c>
      <c r="V63" s="79">
        <f t="shared" si="22"/>
        <v>0</v>
      </c>
    </row>
    <row r="64" spans="1:22" ht="20.100000000000001" customHeight="1">
      <c r="A64" s="76"/>
      <c r="B64" s="77"/>
      <c r="C64" s="76" t="s">
        <v>201</v>
      </c>
      <c r="D64" s="77"/>
      <c r="E64" s="77"/>
      <c r="F64" s="77"/>
      <c r="G64" s="79">
        <f t="shared" ref="G64:V64" si="23">SUM(G65:G73)</f>
        <v>4.5599999999999996</v>
      </c>
      <c r="H64" s="79">
        <f t="shared" si="23"/>
        <v>4.5599999999999996</v>
      </c>
      <c r="I64" s="79">
        <f t="shared" si="23"/>
        <v>0</v>
      </c>
      <c r="J64" s="79">
        <f t="shared" si="23"/>
        <v>0</v>
      </c>
      <c r="K64" s="79">
        <f t="shared" si="23"/>
        <v>0</v>
      </c>
      <c r="L64" s="79">
        <f t="shared" si="23"/>
        <v>0</v>
      </c>
      <c r="M64" s="79">
        <f t="shared" si="23"/>
        <v>0</v>
      </c>
      <c r="N64" s="79">
        <f t="shared" si="23"/>
        <v>0</v>
      </c>
      <c r="O64" s="79">
        <f t="shared" si="23"/>
        <v>0</v>
      </c>
      <c r="P64" s="79">
        <f t="shared" si="23"/>
        <v>0</v>
      </c>
      <c r="Q64" s="79">
        <f t="shared" si="23"/>
        <v>0</v>
      </c>
      <c r="R64" s="79">
        <f t="shared" si="23"/>
        <v>0</v>
      </c>
      <c r="S64" s="79">
        <f t="shared" si="23"/>
        <v>0</v>
      </c>
      <c r="T64" s="79">
        <f t="shared" si="23"/>
        <v>0</v>
      </c>
      <c r="U64" s="79">
        <f t="shared" si="23"/>
        <v>0</v>
      </c>
      <c r="V64" s="79">
        <f t="shared" si="23"/>
        <v>0</v>
      </c>
    </row>
    <row r="65" spans="1:22" ht="20.100000000000001" customHeight="1">
      <c r="A65" s="76">
        <v>302</v>
      </c>
      <c r="B65" s="77" t="s">
        <v>60</v>
      </c>
      <c r="C65" s="76" t="s">
        <v>202</v>
      </c>
      <c r="D65" s="77" t="s">
        <v>197</v>
      </c>
      <c r="E65" s="77" t="s">
        <v>60</v>
      </c>
      <c r="F65" s="77" t="s">
        <v>198</v>
      </c>
      <c r="G65" s="79">
        <v>0.3</v>
      </c>
      <c r="H65" s="79">
        <v>0.3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</row>
    <row r="66" spans="1:22" ht="20.100000000000001" customHeight="1">
      <c r="A66" s="76">
        <v>302</v>
      </c>
      <c r="B66" s="77" t="s">
        <v>60</v>
      </c>
      <c r="C66" s="76" t="s">
        <v>202</v>
      </c>
      <c r="D66" s="77" t="s">
        <v>155</v>
      </c>
      <c r="E66" s="77" t="s">
        <v>76</v>
      </c>
      <c r="F66" s="77" t="s">
        <v>199</v>
      </c>
      <c r="G66" s="79">
        <v>0.66</v>
      </c>
      <c r="H66" s="79">
        <v>0.66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</row>
    <row r="67" spans="1:22" ht="20.100000000000001" customHeight="1">
      <c r="A67" s="76">
        <v>302</v>
      </c>
      <c r="B67" s="77" t="s">
        <v>158</v>
      </c>
      <c r="C67" s="76" t="s">
        <v>203</v>
      </c>
      <c r="D67" s="77" t="s">
        <v>197</v>
      </c>
      <c r="E67" s="77" t="s">
        <v>60</v>
      </c>
      <c r="F67" s="77" t="s">
        <v>198</v>
      </c>
      <c r="G67" s="79">
        <v>0.2</v>
      </c>
      <c r="H67" s="79">
        <v>0.2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</row>
    <row r="68" spans="1:22" ht="20.100000000000001" customHeight="1">
      <c r="A68" s="76">
        <v>302</v>
      </c>
      <c r="B68" s="77" t="s">
        <v>158</v>
      </c>
      <c r="C68" s="76" t="s">
        <v>203</v>
      </c>
      <c r="D68" s="77" t="s">
        <v>155</v>
      </c>
      <c r="E68" s="77" t="s">
        <v>76</v>
      </c>
      <c r="F68" s="77" t="s">
        <v>199</v>
      </c>
      <c r="G68" s="79">
        <v>0.44</v>
      </c>
      <c r="H68" s="79">
        <v>0.44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</row>
    <row r="69" spans="1:22" ht="20.100000000000001" customHeight="1">
      <c r="A69" s="76">
        <v>302</v>
      </c>
      <c r="B69" s="77" t="s">
        <v>108</v>
      </c>
      <c r="C69" s="76" t="s">
        <v>204</v>
      </c>
      <c r="D69" s="77" t="s">
        <v>197</v>
      </c>
      <c r="E69" s="77" t="s">
        <v>60</v>
      </c>
      <c r="F69" s="77" t="s">
        <v>198</v>
      </c>
      <c r="G69" s="79">
        <v>0.5</v>
      </c>
      <c r="H69" s="79">
        <v>0.5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</row>
    <row r="70" spans="1:22" ht="20.100000000000001" customHeight="1">
      <c r="A70" s="76">
        <v>302</v>
      </c>
      <c r="B70" s="77" t="s">
        <v>108</v>
      </c>
      <c r="C70" s="76" t="s">
        <v>204</v>
      </c>
      <c r="D70" s="77" t="s">
        <v>155</v>
      </c>
      <c r="E70" s="77" t="s">
        <v>76</v>
      </c>
      <c r="F70" s="77" t="s">
        <v>199</v>
      </c>
      <c r="G70" s="79">
        <v>1.1000000000000001</v>
      </c>
      <c r="H70" s="79">
        <v>1.1000000000000001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</row>
    <row r="71" spans="1:22" ht="20.100000000000001" customHeight="1">
      <c r="A71" s="76">
        <v>302</v>
      </c>
      <c r="B71" s="77" t="s">
        <v>205</v>
      </c>
      <c r="C71" s="76" t="s">
        <v>206</v>
      </c>
      <c r="D71" s="77" t="s">
        <v>197</v>
      </c>
      <c r="E71" s="77" t="s">
        <v>102</v>
      </c>
      <c r="F71" s="77" t="s">
        <v>207</v>
      </c>
      <c r="G71" s="79">
        <v>0.57999999999999996</v>
      </c>
      <c r="H71" s="79">
        <v>0.57999999999999996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</row>
    <row r="72" spans="1:22" ht="20.100000000000001" customHeight="1">
      <c r="A72" s="76">
        <v>302</v>
      </c>
      <c r="B72" s="77" t="s">
        <v>205</v>
      </c>
      <c r="C72" s="76" t="s">
        <v>206</v>
      </c>
      <c r="D72" s="77" t="s">
        <v>155</v>
      </c>
      <c r="E72" s="77" t="s">
        <v>76</v>
      </c>
      <c r="F72" s="77" t="s">
        <v>199</v>
      </c>
      <c r="G72" s="79">
        <v>0.49</v>
      </c>
      <c r="H72" s="79">
        <v>0.49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</row>
    <row r="73" spans="1:22" ht="20.100000000000001" customHeight="1">
      <c r="A73" s="76">
        <v>302</v>
      </c>
      <c r="B73" s="77" t="s">
        <v>208</v>
      </c>
      <c r="C73" s="76" t="s">
        <v>209</v>
      </c>
      <c r="D73" s="77" t="s">
        <v>197</v>
      </c>
      <c r="E73" s="77" t="s">
        <v>210</v>
      </c>
      <c r="F73" s="77" t="s">
        <v>211</v>
      </c>
      <c r="G73" s="79">
        <v>0.28999999999999998</v>
      </c>
      <c r="H73" s="79">
        <v>0.28999999999999998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</row>
    <row r="74" spans="1:22" ht="20.100000000000001" customHeight="1">
      <c r="A74" s="76"/>
      <c r="B74" s="77"/>
      <c r="C74" s="76" t="s">
        <v>212</v>
      </c>
      <c r="D74" s="77"/>
      <c r="E74" s="77"/>
      <c r="F74" s="77"/>
      <c r="G74" s="79">
        <f t="shared" ref="G74:V74" si="24">G75</f>
        <v>3</v>
      </c>
      <c r="H74" s="79">
        <f t="shared" si="24"/>
        <v>3</v>
      </c>
      <c r="I74" s="79">
        <f t="shared" si="24"/>
        <v>0</v>
      </c>
      <c r="J74" s="79">
        <f t="shared" si="24"/>
        <v>0</v>
      </c>
      <c r="K74" s="79">
        <f t="shared" si="24"/>
        <v>0</v>
      </c>
      <c r="L74" s="79">
        <f t="shared" si="24"/>
        <v>0</v>
      </c>
      <c r="M74" s="79">
        <f t="shared" si="24"/>
        <v>0</v>
      </c>
      <c r="N74" s="79">
        <f t="shared" si="24"/>
        <v>0</v>
      </c>
      <c r="O74" s="79">
        <f t="shared" si="24"/>
        <v>0</v>
      </c>
      <c r="P74" s="79">
        <f t="shared" si="24"/>
        <v>0</v>
      </c>
      <c r="Q74" s="79">
        <f t="shared" si="24"/>
        <v>0</v>
      </c>
      <c r="R74" s="79">
        <f t="shared" si="24"/>
        <v>0</v>
      </c>
      <c r="S74" s="79">
        <f t="shared" si="24"/>
        <v>0</v>
      </c>
      <c r="T74" s="79">
        <f t="shared" si="24"/>
        <v>0</v>
      </c>
      <c r="U74" s="79">
        <f t="shared" si="24"/>
        <v>0</v>
      </c>
      <c r="V74" s="79">
        <f t="shared" si="24"/>
        <v>0</v>
      </c>
    </row>
    <row r="75" spans="1:22" ht="20.100000000000001" customHeight="1">
      <c r="A75" s="76">
        <v>302</v>
      </c>
      <c r="B75" s="77" t="s">
        <v>158</v>
      </c>
      <c r="C75" s="76" t="s">
        <v>203</v>
      </c>
      <c r="D75" s="77" t="s">
        <v>197</v>
      </c>
      <c r="E75" s="77" t="s">
        <v>60</v>
      </c>
      <c r="F75" s="77" t="s">
        <v>198</v>
      </c>
      <c r="G75" s="79">
        <v>3</v>
      </c>
      <c r="H75" s="79">
        <v>3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</row>
    <row r="76" spans="1:22" ht="20.100000000000001" customHeight="1">
      <c r="A76" s="76"/>
      <c r="B76" s="77"/>
      <c r="C76" s="76" t="s">
        <v>213</v>
      </c>
      <c r="D76" s="77"/>
      <c r="E76" s="77"/>
      <c r="F76" s="77"/>
      <c r="G76" s="79">
        <f t="shared" ref="G76:V76" si="25">G77</f>
        <v>8.58</v>
      </c>
      <c r="H76" s="79">
        <f t="shared" si="25"/>
        <v>8.58</v>
      </c>
      <c r="I76" s="79">
        <f t="shared" si="25"/>
        <v>0</v>
      </c>
      <c r="J76" s="79">
        <f t="shared" si="25"/>
        <v>0</v>
      </c>
      <c r="K76" s="79">
        <f t="shared" si="25"/>
        <v>0</v>
      </c>
      <c r="L76" s="79">
        <f t="shared" si="25"/>
        <v>0</v>
      </c>
      <c r="M76" s="79">
        <f t="shared" si="25"/>
        <v>0</v>
      </c>
      <c r="N76" s="79">
        <f t="shared" si="25"/>
        <v>0</v>
      </c>
      <c r="O76" s="79">
        <f t="shared" si="25"/>
        <v>0</v>
      </c>
      <c r="P76" s="79">
        <f t="shared" si="25"/>
        <v>0</v>
      </c>
      <c r="Q76" s="79">
        <f t="shared" si="25"/>
        <v>0</v>
      </c>
      <c r="R76" s="79">
        <f t="shared" si="25"/>
        <v>0</v>
      </c>
      <c r="S76" s="79">
        <f t="shared" si="25"/>
        <v>0</v>
      </c>
      <c r="T76" s="79">
        <f t="shared" si="25"/>
        <v>0</v>
      </c>
      <c r="U76" s="79">
        <f t="shared" si="25"/>
        <v>0</v>
      </c>
      <c r="V76" s="79">
        <f t="shared" si="25"/>
        <v>0</v>
      </c>
    </row>
    <row r="77" spans="1:22" ht="20.100000000000001" customHeight="1">
      <c r="A77" s="76">
        <v>302</v>
      </c>
      <c r="B77" s="77" t="s">
        <v>214</v>
      </c>
      <c r="C77" s="76" t="s">
        <v>215</v>
      </c>
      <c r="D77" s="77" t="s">
        <v>197</v>
      </c>
      <c r="E77" s="77" t="s">
        <v>60</v>
      </c>
      <c r="F77" s="77" t="s">
        <v>198</v>
      </c>
      <c r="G77" s="79">
        <v>8.58</v>
      </c>
      <c r="H77" s="79">
        <v>8.58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>
        <v>0</v>
      </c>
      <c r="Q77" s="79">
        <v>0</v>
      </c>
      <c r="R77" s="79">
        <v>0</v>
      </c>
      <c r="S77" s="79">
        <v>0</v>
      </c>
      <c r="T77" s="79">
        <v>0</v>
      </c>
      <c r="U77" s="79">
        <v>0</v>
      </c>
      <c r="V77" s="79">
        <v>0</v>
      </c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S4:T5"/>
    <mergeCell ref="H4:I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7" sqref="B7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0" t="s">
        <v>216</v>
      </c>
      <c r="B1" s="190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217</v>
      </c>
      <c r="B3" s="63" t="s">
        <v>218</v>
      </c>
      <c r="C3" s="57"/>
    </row>
    <row r="4" spans="1:3" s="56" customFormat="1" ht="30" customHeight="1">
      <c r="A4" s="64" t="s">
        <v>219</v>
      </c>
      <c r="B4" s="65">
        <v>0.28499999999999998</v>
      </c>
      <c r="C4" s="66"/>
    </row>
    <row r="5" spans="1:3" s="56" customFormat="1" ht="30" customHeight="1">
      <c r="A5" s="67" t="s">
        <v>220</v>
      </c>
      <c r="B5" s="65">
        <v>0</v>
      </c>
      <c r="C5" s="66"/>
    </row>
    <row r="6" spans="1:3" s="56" customFormat="1" ht="30" customHeight="1">
      <c r="A6" s="67" t="s">
        <v>221</v>
      </c>
      <c r="B6" s="65">
        <v>0.28499999999999998</v>
      </c>
      <c r="C6" s="66"/>
    </row>
    <row r="7" spans="1:3" s="56" customFormat="1" ht="30" customHeight="1">
      <c r="A7" s="67" t="s">
        <v>222</v>
      </c>
      <c r="B7" s="65">
        <v>0</v>
      </c>
      <c r="C7" s="66"/>
    </row>
    <row r="8" spans="1:3" s="56" customFormat="1" ht="30" customHeight="1">
      <c r="A8" s="67" t="s">
        <v>223</v>
      </c>
      <c r="B8" s="65">
        <v>0</v>
      </c>
      <c r="C8" s="66"/>
    </row>
    <row r="9" spans="1:3" s="56" customFormat="1" ht="30" customHeight="1">
      <c r="A9" s="67" t="s">
        <v>224</v>
      </c>
      <c r="B9" s="65">
        <v>0</v>
      </c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1" t="s">
        <v>225</v>
      </c>
      <c r="B11" s="191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6" t="s">
        <v>226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34" customFormat="1" ht="16.5" customHeight="1">
      <c r="A3" s="192" t="s">
        <v>117</v>
      </c>
      <c r="B3" s="193"/>
      <c r="C3" s="194"/>
      <c r="D3" s="199" t="s">
        <v>118</v>
      </c>
      <c r="E3" s="195" t="s">
        <v>119</v>
      </c>
      <c r="F3" s="195"/>
      <c r="G3" s="195"/>
      <c r="H3" s="195"/>
      <c r="I3" s="195"/>
    </row>
    <row r="4" spans="1:9" s="34" customFormat="1" ht="14.25" customHeight="1">
      <c r="A4" s="197" t="s">
        <v>42</v>
      </c>
      <c r="B4" s="198" t="s">
        <v>43</v>
      </c>
      <c r="C4" s="198" t="s">
        <v>44</v>
      </c>
      <c r="D4" s="200"/>
      <c r="E4" s="202" t="s">
        <v>35</v>
      </c>
      <c r="F4" s="196" t="s">
        <v>120</v>
      </c>
      <c r="G4" s="196"/>
      <c r="H4" s="196"/>
      <c r="I4" s="43" t="s">
        <v>121</v>
      </c>
    </row>
    <row r="5" spans="1:9" s="34" customFormat="1" ht="37.5" customHeight="1">
      <c r="A5" s="197"/>
      <c r="B5" s="198"/>
      <c r="C5" s="198"/>
      <c r="D5" s="201"/>
      <c r="E5" s="202"/>
      <c r="F5" s="42" t="s">
        <v>122</v>
      </c>
      <c r="G5" s="42" t="s">
        <v>123</v>
      </c>
      <c r="H5" s="42" t="s">
        <v>124</v>
      </c>
      <c r="I5" s="42" t="s">
        <v>122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5"/>
  <sheetViews>
    <sheetView showGridLines="0" showZeros="0" workbookViewId="0">
      <selection activeCell="C12" sqref="C12:C13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3" t="s">
        <v>227</v>
      </c>
      <c r="B1" s="203"/>
      <c r="C1" s="203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142</v>
      </c>
      <c r="B3" s="29" t="s">
        <v>143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16.14</v>
      </c>
      <c r="D4" s="33"/>
    </row>
    <row r="5" spans="1:4" ht="20.100000000000001" customHeight="1">
      <c r="A5" s="30" t="s">
        <v>199</v>
      </c>
      <c r="B5" s="31"/>
      <c r="C5" s="32">
        <f>SUM(C6:C15)</f>
        <v>16.14</v>
      </c>
    </row>
    <row r="6" spans="1:4" ht="20.100000000000001" customHeight="1">
      <c r="A6" s="30" t="s">
        <v>228</v>
      </c>
      <c r="B6" s="31" t="s">
        <v>198</v>
      </c>
      <c r="C6" s="32">
        <v>0.3</v>
      </c>
    </row>
    <row r="7" spans="1:4" ht="20.100000000000001" customHeight="1">
      <c r="A7" s="30" t="s">
        <v>228</v>
      </c>
      <c r="B7" s="31" t="s">
        <v>199</v>
      </c>
      <c r="C7" s="32">
        <v>0.66</v>
      </c>
    </row>
    <row r="8" spans="1:4" ht="20.100000000000001" customHeight="1">
      <c r="A8" s="30" t="s">
        <v>229</v>
      </c>
      <c r="B8" s="31" t="s">
        <v>199</v>
      </c>
      <c r="C8" s="32">
        <v>0.44</v>
      </c>
    </row>
    <row r="9" spans="1:4" ht="20.100000000000001" customHeight="1">
      <c r="A9" s="30" t="s">
        <v>229</v>
      </c>
      <c r="B9" s="31" t="s">
        <v>198</v>
      </c>
      <c r="C9" s="32">
        <v>3.2</v>
      </c>
    </row>
    <row r="10" spans="1:4" ht="20.100000000000001" customHeight="1">
      <c r="A10" s="30" t="s">
        <v>230</v>
      </c>
      <c r="B10" s="31" t="s">
        <v>199</v>
      </c>
      <c r="C10" s="32">
        <v>1.1000000000000001</v>
      </c>
    </row>
    <row r="11" spans="1:4" ht="20.100000000000001" customHeight="1">
      <c r="A11" s="30" t="s">
        <v>230</v>
      </c>
      <c r="B11" s="31" t="s">
        <v>198</v>
      </c>
      <c r="C11" s="32">
        <v>0.5</v>
      </c>
    </row>
    <row r="12" spans="1:4" ht="20.100000000000001" customHeight="1">
      <c r="A12" s="30" t="s">
        <v>231</v>
      </c>
      <c r="B12" s="31" t="s">
        <v>207</v>
      </c>
      <c r="C12" s="32">
        <v>0.57999999999999996</v>
      </c>
    </row>
    <row r="13" spans="1:4" ht="20.100000000000001" customHeight="1">
      <c r="A13" s="30" t="s">
        <v>231</v>
      </c>
      <c r="B13" s="31" t="s">
        <v>199</v>
      </c>
      <c r="C13" s="32">
        <v>0.49</v>
      </c>
    </row>
    <row r="14" spans="1:4" ht="20.100000000000001" customHeight="1">
      <c r="A14" s="30" t="s">
        <v>232</v>
      </c>
      <c r="B14" s="31" t="s">
        <v>211</v>
      </c>
      <c r="C14" s="32">
        <v>0.28999999999999998</v>
      </c>
    </row>
    <row r="15" spans="1:4" ht="20.100000000000001" customHeight="1">
      <c r="A15" s="30" t="s">
        <v>233</v>
      </c>
      <c r="B15" s="31" t="s">
        <v>198</v>
      </c>
      <c r="C15" s="32">
        <v>8.58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2052-11.1.0.8415</vt:lpwstr>
  </property>
</Properties>
</file>