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'6一般公共预算基本支出情况表'!$A$1:$V$52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1" i="57"/>
  <c r="U51"/>
  <c r="T51"/>
  <c r="S51"/>
  <c r="R51"/>
  <c r="Q51"/>
  <c r="P51"/>
  <c r="O51"/>
  <c r="N51"/>
  <c r="M51"/>
  <c r="L51"/>
  <c r="K51"/>
  <c r="J51"/>
  <c r="I51"/>
  <c r="H51"/>
  <c r="G51"/>
  <c r="V49"/>
  <c r="U49"/>
  <c r="T49"/>
  <c r="S49"/>
  <c r="R49"/>
  <c r="Q49"/>
  <c r="P49"/>
  <c r="O49"/>
  <c r="N49"/>
  <c r="M49"/>
  <c r="L49"/>
  <c r="K49"/>
  <c r="J49"/>
  <c r="I49"/>
  <c r="H49"/>
  <c r="G49"/>
  <c r="V43"/>
  <c r="U43"/>
  <c r="T43"/>
  <c r="S43"/>
  <c r="R43"/>
  <c r="Q43"/>
  <c r="P43"/>
  <c r="O43"/>
  <c r="N43"/>
  <c r="M43"/>
  <c r="L43"/>
  <c r="K43"/>
  <c r="J43"/>
  <c r="I43"/>
  <c r="H43"/>
  <c r="G43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8"/>
  <c r="H28"/>
  <c r="G28"/>
  <c r="F28"/>
  <c r="E28"/>
  <c r="I26"/>
  <c r="H26"/>
  <c r="G26"/>
  <c r="F26"/>
  <c r="E26"/>
  <c r="I25"/>
  <c r="H25"/>
  <c r="G25"/>
  <c r="F25"/>
  <c r="E25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<sst xmlns="http://schemas.openxmlformats.org/spreadsheetml/2006/main" count="736" uniqueCount="271">
  <si>
    <t>2019年部门收支总体情况表</t>
  </si>
  <si>
    <t>单位名称：焦作市中站区总工会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</si>
  <si>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</si>
  <si>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</si>
  <si>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</si>
  <si>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</si>
  <si>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</si>
  <si>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</si>
  <si>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</si>
  <si>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</si>
  <si>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</si>
  <si>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</si>
  <si>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</si>
  <si>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</si>
  <si>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</si>
  <si>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</si>
  <si>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</si>
  <si>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</si>
  <si>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</si>
  <si>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</si>
  <si>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</si>
  <si>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</si>
  <si>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</si>
  <si>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</si>
  <si>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</si>
  <si>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</si>
  <si>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</si>
  <si>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</si>
  <si>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</si>
  <si>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</si>
  <si>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</si>
  <si>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</si>
  <si>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</si>
  <si>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</si>
  <si>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</si>
  <si>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</si>
  <si>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</si>
  <si>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</si>
  <si>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</si>
  <si>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</si>
  <si>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</si>
  <si>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</si>
  <si>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</si>
  <si>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</si>
  <si>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</si>
  <si>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</si>
  <si>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</si>
  <si>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</si>
  <si>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</si>
  <si>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</si>
  <si>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</si>
  <si>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</si>
  <si>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</si>
  <si>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</si>
  <si>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</si>
  <si>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</si>
  <si>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群众团体事务</t>
  </si>
  <si>
    <t xml:space="preserve">    行政运行（群众团体事务）</t>
  </si>
  <si>
    <t>201</t>
  </si>
  <si>
    <t>29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</si>
  <si>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</si>
  <si>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</si>
  <si>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</si>
  <si>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</si>
  <si>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</si>
  <si>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</si>
  <si>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</si>
  <si>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</si>
  <si>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</si>
  <si>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</si>
  <si>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</si>
  <si>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</si>
  <si>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</si>
  <si>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</si>
  <si>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</si>
  <si>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</si>
  <si>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</si>
  <si>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</si>
  <si>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</si>
  <si>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</si>
  <si>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</si>
  <si>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</si>
  <si>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</si>
  <si>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</si>
  <si>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</si>
  <si>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</si>
  <si>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</si>
  <si>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</si>
  <si>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</si>
  <si>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</si>
  <si>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</si>
  <si>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</si>
  <si>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</si>
  <si>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</si>
  <si>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</si>
  <si>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</si>
  <si>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</si>
  <si>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</si>
  <si>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</si>
  <si>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</si>
  <si>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</si>
  <si>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</si>
  <si>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</si>
  <si>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</si>
  <si>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</si>
  <si>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</si>
  <si>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</si>
  <si>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</si>
  <si>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</si>
  <si>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</si>
  <si>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</si>
  <si>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29</t>
  </si>
  <si>
    <t xml:space="preserve">  01</t>
  </si>
  <si>
    <t xml:space="preserve">  208</t>
  </si>
  <si>
    <t xml:space="preserve">  05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</si>
  <si>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</si>
  <si>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</si>
  <si>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</si>
  <si>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</si>
  <si>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</si>
  <si>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</si>
  <si>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</si>
  <si>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</si>
  <si>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</si>
  <si>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</si>
  <si>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</si>
  <si>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</si>
  <si>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</si>
  <si>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</si>
  <si>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</si>
  <si>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</si>
  <si>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</si>
  <si>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</si>
  <si>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</si>
  <si>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</si>
  <si>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</si>
  <si>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</si>
  <si>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</si>
  <si>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</si>
  <si>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</si>
  <si>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</si>
  <si>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</si>
  <si>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</si>
  <si>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</si>
  <si>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</si>
  <si>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</si>
  <si>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</si>
  <si>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</si>
  <si>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</si>
  <si>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</si>
  <si>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</si>
  <si>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</si>
  <si>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</si>
  <si>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</si>
  <si>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</si>
  <si>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</si>
  <si>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</si>
  <si>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</si>
  <si>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</si>
  <si>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</si>
  <si>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</si>
  <si>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</si>
  <si>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</si>
  <si>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</si>
  <si>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</si>
  <si>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</si>
  <si>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</si>
  <si>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</si>
  <si>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</si>
  <si>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</si>
  <si>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</si>
  <si>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</si>
  <si>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</si>
  <si>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</si>
  <si>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</si>
  <si>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</si>
  <si>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</si>
  <si>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</si>
  <si>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</si>
  <si>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</si>
  <si>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</si>
  <si>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</si>
  <si>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</si>
  <si>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</si>
  <si>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</si>
  <si>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</si>
  <si>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</si>
  <si>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</si>
  <si>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</si>
  <si>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</si>
  <si>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</si>
  <si>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</si>
  <si>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</si>
  <si>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</si>
  <si>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</si>
  <si>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</si>
  <si>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</si>
  <si>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</si>
  <si>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</si>
  <si>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</si>
  <si>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</si>
  <si>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</si>
  <si>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</si>
  <si>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</si>
  <si>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</si>
  <si>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</si>
  <si>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</si>
  <si>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</si>
  <si>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</si>
  <si>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</si>
  <si>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</si>
  <si>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</si>
  <si>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</si>
  <si>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</si>
  <si>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</si>
  <si>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</si>
  <si>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</si>
  <si>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</si>
  <si>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</si>
  <si>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</si>
  <si>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</si>
  <si>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</si>
  <si>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</si>
  <si>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</si>
  <si>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</si>
  <si>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</si>
  <si>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</si>
  <si>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</si>
  <si>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</si>
  <si>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</si>
  <si>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</si>
  <si>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</si>
  <si>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</si>
  <si>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</si>
  <si>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</si>
  <si>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</si>
  <si>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</si>
  <si>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</si>
  <si>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</si>
  <si>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</si>
  <si>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</si>
  <si>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</si>
  <si>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</si>
  <si>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</si>
  <si>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</si>
  <si>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</si>
  <si>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</si>
  <si>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</si>
  <si>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</si>
  <si>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</si>
  <si>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</si>
  <si>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</si>
  <si>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</si>
  <si>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</si>
  <si>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</si>
  <si>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</si>
  <si>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</si>
  <si>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</si>
  <si>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</si>
  <si>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</si>
  <si>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</si>
  <si>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</si>
  <si>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</si>
  <si>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</si>
  <si>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</si>
  <si>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</si>
  <si>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</si>
  <si>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</si>
  <si>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</si>
  <si>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社会保障和就业支出</t>
    <phoneticPr fontId="1" type="noConversion"/>
  </si>
  <si>
    <t>卫生健康支出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</si>
</sst>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#,##0.0_);[Red]\(#,##0.0\)"/>
    <numFmt numFmtId="177" formatCode="#,##0.0000"/>
    <numFmt numFmtId="178" formatCode="#,##0_);[Red]\(#,##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0" borderId="0"/>
    <xf numFmtId="0" fontId="1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6" fontId="10" fillId="0" borderId="0" xfId="16" applyNumberFormat="1" applyFont="1" applyFill="1" applyAlignment="1" applyProtection="1">
      <alignment vertical="center"/>
    </xf>
    <xf numFmtId="176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1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6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79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31.94</v>
      </c>
      <c r="C4" s="99" t="s">
        <v>7</v>
      </c>
      <c r="D4" s="100">
        <v>31.94</v>
      </c>
    </row>
    <row r="5" spans="1:10" s="89" customFormat="1" ht="23.25" customHeight="1">
      <c r="A5" s="97" t="s">
        <v>8</v>
      </c>
      <c r="B5" s="101">
        <v>31.94</v>
      </c>
      <c r="C5" s="99" t="s">
        <v>9</v>
      </c>
      <c r="D5" s="100">
        <v>28.66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3.28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31.94</v>
      </c>
      <c r="C15" s="121" t="s">
        <v>19</v>
      </c>
      <c r="D15" s="100">
        <v>31.94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31.94</v>
      </c>
      <c r="C19" s="127" t="s">
        <v>25</v>
      </c>
      <c r="D19" s="128">
        <v>31.94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28" workbookViewId="0">
      <selection activeCell="A40" sqref="A40:XFD40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E9+E25+E36+E40</f>
        <v>31.94</v>
      </c>
      <c r="F8" s="139">
        <f t="shared" si="0"/>
        <v>31.94</v>
      </c>
      <c r="G8" s="140">
        <f t="shared" si="0"/>
        <v>31.94</v>
      </c>
      <c r="H8" s="140">
        <f t="shared" si="0"/>
        <v>31.94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0" si="1">E10</f>
        <v>25.89</v>
      </c>
      <c r="F9" s="139">
        <f t="shared" si="1"/>
        <v>25.89</v>
      </c>
      <c r="G9" s="140">
        <f t="shared" si="1"/>
        <v>25.89</v>
      </c>
      <c r="H9" s="140">
        <f t="shared" si="1"/>
        <v>25.89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25.89</v>
      </c>
      <c r="F10" s="139">
        <f t="shared" si="1"/>
        <v>25.89</v>
      </c>
      <c r="G10" s="140">
        <f t="shared" si="1"/>
        <v>25.89</v>
      </c>
      <c r="H10" s="140">
        <f t="shared" si="1"/>
        <v>25.89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SUM(E12:E24)</f>
        <v>25.89</v>
      </c>
      <c r="F11" s="139">
        <f t="shared" si="3"/>
        <v>25.89</v>
      </c>
      <c r="G11" s="140">
        <f t="shared" si="3"/>
        <v>25.89</v>
      </c>
      <c r="H11" s="140">
        <f t="shared" si="3"/>
        <v>25.89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14.79</v>
      </c>
      <c r="F12" s="139">
        <v>14.79</v>
      </c>
      <c r="G12" s="140">
        <v>14.79</v>
      </c>
      <c r="H12" s="140">
        <v>14.79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1.24</v>
      </c>
      <c r="F13" s="139">
        <v>1.24</v>
      </c>
      <c r="G13" s="140">
        <v>1.24</v>
      </c>
      <c r="H13" s="140">
        <v>1.24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0.42</v>
      </c>
      <c r="F14" s="139">
        <v>0.42</v>
      </c>
      <c r="G14" s="140">
        <v>0.42</v>
      </c>
      <c r="H14" s="140">
        <v>0.42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1.24</v>
      </c>
      <c r="F15" s="139">
        <v>1.24</v>
      </c>
      <c r="G15" s="140">
        <v>1.24</v>
      </c>
      <c r="H15" s="140">
        <v>1.24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2.88</v>
      </c>
      <c r="F16" s="139">
        <v>2.88</v>
      </c>
      <c r="G16" s="140">
        <v>2.88</v>
      </c>
      <c r="H16" s="140">
        <v>2.88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0.36</v>
      </c>
      <c r="F17" s="139">
        <v>0.36</v>
      </c>
      <c r="G17" s="140">
        <v>0.36</v>
      </c>
      <c r="H17" s="140">
        <v>0.36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0.76</v>
      </c>
      <c r="F18" s="139">
        <v>0.76</v>
      </c>
      <c r="G18" s="140">
        <v>0.76</v>
      </c>
      <c r="H18" s="140">
        <v>0.76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0.03</v>
      </c>
      <c r="F19" s="139">
        <v>0.03</v>
      </c>
      <c r="G19" s="140">
        <v>0.03</v>
      </c>
      <c r="H19" s="140">
        <v>0.03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0.59</v>
      </c>
      <c r="F20" s="139">
        <v>0.59</v>
      </c>
      <c r="G20" s="140">
        <v>0.59</v>
      </c>
      <c r="H20" s="140">
        <v>0.59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0.3</v>
      </c>
      <c r="F21" s="139">
        <v>0.3</v>
      </c>
      <c r="G21" s="140">
        <v>0.3</v>
      </c>
      <c r="H21" s="140">
        <v>0.3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0.65</v>
      </c>
      <c r="F22" s="139">
        <v>0.65</v>
      </c>
      <c r="G22" s="140">
        <v>0.65</v>
      </c>
      <c r="H22" s="140">
        <v>0.65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0.6</v>
      </c>
      <c r="F23" s="139">
        <v>0.6</v>
      </c>
      <c r="G23" s="140">
        <v>0.6</v>
      </c>
      <c r="H23" s="140">
        <v>0.6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2.0299999999999998</v>
      </c>
      <c r="F24" s="139">
        <v>2.0299999999999998</v>
      </c>
      <c r="G24" s="140">
        <v>2.0299999999999998</v>
      </c>
      <c r="H24" s="140">
        <v>2.0299999999999998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/>
      <c r="B25" s="137"/>
      <c r="C25" s="137"/>
      <c r="D25" s="138" t="s">
        <v>269</v>
      </c>
      <c r="E25" s="139">
        <f t="shared" ref="E25:V25" si="4">E26+E29</f>
        <v>3.23</v>
      </c>
      <c r="F25" s="139">
        <f t="shared" si="4"/>
        <v>3.23</v>
      </c>
      <c r="G25" s="140">
        <f t="shared" si="4"/>
        <v>3.23</v>
      </c>
      <c r="H25" s="140">
        <f t="shared" si="4"/>
        <v>3.23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0</v>
      </c>
      <c r="T25" s="139">
        <f t="shared" si="4"/>
        <v>0</v>
      </c>
      <c r="U25" s="139">
        <f t="shared" si="4"/>
        <v>0</v>
      </c>
      <c r="V25" s="140">
        <f t="shared" si="4"/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ref="E26:N27" si="5">E27</f>
        <v>2.96</v>
      </c>
      <c r="F26" s="139">
        <f t="shared" si="5"/>
        <v>2.96</v>
      </c>
      <c r="G26" s="140">
        <f t="shared" si="5"/>
        <v>2.96</v>
      </c>
      <c r="H26" s="140">
        <f t="shared" si="5"/>
        <v>2.96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ref="O26:V27" si="6">O27</f>
        <v>0</v>
      </c>
      <c r="P26" s="139">
        <f t="shared" si="6"/>
        <v>0</v>
      </c>
      <c r="Q26" s="139">
        <f t="shared" si="6"/>
        <v>0</v>
      </c>
      <c r="R26" s="139">
        <f t="shared" si="6"/>
        <v>0</v>
      </c>
      <c r="S26" s="139">
        <f t="shared" si="6"/>
        <v>0</v>
      </c>
      <c r="T26" s="139">
        <f t="shared" si="6"/>
        <v>0</v>
      </c>
      <c r="U26" s="139">
        <f t="shared" si="6"/>
        <v>0</v>
      </c>
      <c r="V26" s="140">
        <f t="shared" si="6"/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si="5"/>
        <v>2.96</v>
      </c>
      <c r="F27" s="139">
        <f t="shared" si="5"/>
        <v>2.96</v>
      </c>
      <c r="G27" s="140">
        <f t="shared" si="5"/>
        <v>2.96</v>
      </c>
      <c r="H27" s="140">
        <f t="shared" si="5"/>
        <v>2.96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6"/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 t="s">
        <v>77</v>
      </c>
      <c r="B28" s="137" t="s">
        <v>78</v>
      </c>
      <c r="C28" s="137" t="s">
        <v>78</v>
      </c>
      <c r="D28" s="138" t="s">
        <v>79</v>
      </c>
      <c r="E28" s="139">
        <v>2.96</v>
      </c>
      <c r="F28" s="139">
        <v>2.96</v>
      </c>
      <c r="G28" s="140">
        <v>2.96</v>
      </c>
      <c r="H28" s="140">
        <v>2.96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80</v>
      </c>
      <c r="E29" s="139">
        <f t="shared" ref="E29:V29" si="7">E30+E32+E34</f>
        <v>0.27</v>
      </c>
      <c r="F29" s="139">
        <f t="shared" si="7"/>
        <v>0.27</v>
      </c>
      <c r="G29" s="140">
        <f t="shared" si="7"/>
        <v>0.27</v>
      </c>
      <c r="H29" s="140">
        <f t="shared" si="7"/>
        <v>0.27</v>
      </c>
      <c r="I29" s="140">
        <f t="shared" si="7"/>
        <v>0</v>
      </c>
      <c r="J29" s="140">
        <f t="shared" si="7"/>
        <v>0</v>
      </c>
      <c r="K29" s="139">
        <f t="shared" si="7"/>
        <v>0</v>
      </c>
      <c r="L29" s="139">
        <f t="shared" si="7"/>
        <v>0</v>
      </c>
      <c r="M29" s="139">
        <f t="shared" si="7"/>
        <v>0</v>
      </c>
      <c r="N29" s="139">
        <f t="shared" si="7"/>
        <v>0</v>
      </c>
      <c r="O29" s="139">
        <f t="shared" si="7"/>
        <v>0</v>
      </c>
      <c r="P29" s="139">
        <f t="shared" si="7"/>
        <v>0</v>
      </c>
      <c r="Q29" s="139">
        <f t="shared" si="7"/>
        <v>0</v>
      </c>
      <c r="R29" s="139">
        <f t="shared" si="7"/>
        <v>0</v>
      </c>
      <c r="S29" s="139">
        <f t="shared" si="7"/>
        <v>0</v>
      </c>
      <c r="T29" s="139">
        <f t="shared" si="7"/>
        <v>0</v>
      </c>
      <c r="U29" s="139">
        <f t="shared" si="7"/>
        <v>0</v>
      </c>
      <c r="V29" s="140">
        <f t="shared" si="7"/>
        <v>0</v>
      </c>
    </row>
    <row r="30" spans="1:22" ht="20.100000000000001" customHeight="1">
      <c r="A30" s="137"/>
      <c r="B30" s="137"/>
      <c r="C30" s="137"/>
      <c r="D30" s="138" t="s">
        <v>81</v>
      </c>
      <c r="E30" s="139">
        <f t="shared" ref="E30:V30" si="8">E31</f>
        <v>0.1</v>
      </c>
      <c r="F30" s="139">
        <f t="shared" si="8"/>
        <v>0.1</v>
      </c>
      <c r="G30" s="140">
        <f t="shared" si="8"/>
        <v>0.1</v>
      </c>
      <c r="H30" s="140">
        <f t="shared" si="8"/>
        <v>0.1</v>
      </c>
      <c r="I30" s="140">
        <f t="shared" si="8"/>
        <v>0</v>
      </c>
      <c r="J30" s="140">
        <f t="shared" si="8"/>
        <v>0</v>
      </c>
      <c r="K30" s="139">
        <f t="shared" si="8"/>
        <v>0</v>
      </c>
      <c r="L30" s="139">
        <f t="shared" si="8"/>
        <v>0</v>
      </c>
      <c r="M30" s="139">
        <f t="shared" si="8"/>
        <v>0</v>
      </c>
      <c r="N30" s="139">
        <f t="shared" si="8"/>
        <v>0</v>
      </c>
      <c r="O30" s="139">
        <f t="shared" si="8"/>
        <v>0</v>
      </c>
      <c r="P30" s="139">
        <f t="shared" si="8"/>
        <v>0</v>
      </c>
      <c r="Q30" s="139">
        <f t="shared" si="8"/>
        <v>0</v>
      </c>
      <c r="R30" s="139">
        <f t="shared" si="8"/>
        <v>0</v>
      </c>
      <c r="S30" s="139">
        <f t="shared" si="8"/>
        <v>0</v>
      </c>
      <c r="T30" s="139">
        <f t="shared" si="8"/>
        <v>0</v>
      </c>
      <c r="U30" s="139">
        <f t="shared" si="8"/>
        <v>0</v>
      </c>
      <c r="V30" s="140">
        <f t="shared" si="8"/>
        <v>0</v>
      </c>
    </row>
    <row r="31" spans="1:22" ht="20.100000000000001" customHeight="1">
      <c r="A31" s="137" t="s">
        <v>77</v>
      </c>
      <c r="B31" s="137" t="s">
        <v>82</v>
      </c>
      <c r="C31" s="137" t="s">
        <v>60</v>
      </c>
      <c r="D31" s="138" t="s">
        <v>83</v>
      </c>
      <c r="E31" s="139">
        <v>0.1</v>
      </c>
      <c r="F31" s="139">
        <v>0.1</v>
      </c>
      <c r="G31" s="140">
        <v>0.1</v>
      </c>
      <c r="H31" s="140">
        <v>0.1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/>
      <c r="B32" s="137"/>
      <c r="C32" s="137"/>
      <c r="D32" s="138" t="s">
        <v>84</v>
      </c>
      <c r="E32" s="139">
        <f t="shared" ref="E32:V32" si="9">E33</f>
        <v>0.1</v>
      </c>
      <c r="F32" s="139">
        <f t="shared" si="9"/>
        <v>0.1</v>
      </c>
      <c r="G32" s="140">
        <f t="shared" si="9"/>
        <v>0.1</v>
      </c>
      <c r="H32" s="140">
        <f t="shared" si="9"/>
        <v>0.1</v>
      </c>
      <c r="I32" s="140">
        <f t="shared" si="9"/>
        <v>0</v>
      </c>
      <c r="J32" s="140">
        <f t="shared" si="9"/>
        <v>0</v>
      </c>
      <c r="K32" s="139">
        <f t="shared" si="9"/>
        <v>0</v>
      </c>
      <c r="L32" s="139">
        <f t="shared" si="9"/>
        <v>0</v>
      </c>
      <c r="M32" s="139">
        <f t="shared" si="9"/>
        <v>0</v>
      </c>
      <c r="N32" s="139">
        <f t="shared" si="9"/>
        <v>0</v>
      </c>
      <c r="O32" s="139">
        <f t="shared" si="9"/>
        <v>0</v>
      </c>
      <c r="P32" s="139">
        <f t="shared" si="9"/>
        <v>0</v>
      </c>
      <c r="Q32" s="139">
        <f t="shared" si="9"/>
        <v>0</v>
      </c>
      <c r="R32" s="139">
        <f t="shared" si="9"/>
        <v>0</v>
      </c>
      <c r="S32" s="139">
        <f t="shared" si="9"/>
        <v>0</v>
      </c>
      <c r="T32" s="139">
        <f t="shared" si="9"/>
        <v>0</v>
      </c>
      <c r="U32" s="139">
        <f t="shared" si="9"/>
        <v>0</v>
      </c>
      <c r="V32" s="140">
        <f t="shared" si="9"/>
        <v>0</v>
      </c>
    </row>
    <row r="33" spans="1:22" ht="20.100000000000001" customHeight="1">
      <c r="A33" s="137" t="s">
        <v>77</v>
      </c>
      <c r="B33" s="137" t="s">
        <v>82</v>
      </c>
      <c r="C33" s="137" t="s">
        <v>85</v>
      </c>
      <c r="D33" s="138" t="s">
        <v>86</v>
      </c>
      <c r="E33" s="139">
        <v>0.1</v>
      </c>
      <c r="F33" s="139">
        <v>0.1</v>
      </c>
      <c r="G33" s="140">
        <v>0.1</v>
      </c>
      <c r="H33" s="140">
        <v>0.1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/>
      <c r="B34" s="137"/>
      <c r="C34" s="137"/>
      <c r="D34" s="138" t="s">
        <v>87</v>
      </c>
      <c r="E34" s="139">
        <f t="shared" ref="E34:V34" si="10">E35</f>
        <v>7.0000000000000007E-2</v>
      </c>
      <c r="F34" s="139">
        <f t="shared" si="10"/>
        <v>7.0000000000000007E-2</v>
      </c>
      <c r="G34" s="140">
        <f t="shared" si="10"/>
        <v>7.0000000000000007E-2</v>
      </c>
      <c r="H34" s="140">
        <f t="shared" si="10"/>
        <v>7.0000000000000007E-2</v>
      </c>
      <c r="I34" s="140">
        <f t="shared" si="10"/>
        <v>0</v>
      </c>
      <c r="J34" s="140">
        <f t="shared" si="10"/>
        <v>0</v>
      </c>
      <c r="K34" s="139">
        <f t="shared" si="10"/>
        <v>0</v>
      </c>
      <c r="L34" s="139">
        <f t="shared" si="10"/>
        <v>0</v>
      </c>
      <c r="M34" s="139">
        <f t="shared" si="10"/>
        <v>0</v>
      </c>
      <c r="N34" s="139">
        <f t="shared" si="10"/>
        <v>0</v>
      </c>
      <c r="O34" s="139">
        <f t="shared" si="10"/>
        <v>0</v>
      </c>
      <c r="P34" s="139">
        <f t="shared" si="10"/>
        <v>0</v>
      </c>
      <c r="Q34" s="139">
        <f t="shared" si="10"/>
        <v>0</v>
      </c>
      <c r="R34" s="139">
        <f t="shared" si="10"/>
        <v>0</v>
      </c>
      <c r="S34" s="139">
        <f t="shared" si="10"/>
        <v>0</v>
      </c>
      <c r="T34" s="139">
        <f t="shared" si="10"/>
        <v>0</v>
      </c>
      <c r="U34" s="139">
        <f t="shared" si="10"/>
        <v>0</v>
      </c>
      <c r="V34" s="140">
        <f t="shared" si="10"/>
        <v>0</v>
      </c>
    </row>
    <row r="35" spans="1:22" ht="20.100000000000001" customHeight="1">
      <c r="A35" s="137" t="s">
        <v>77</v>
      </c>
      <c r="B35" s="137" t="s">
        <v>82</v>
      </c>
      <c r="C35" s="137" t="s">
        <v>88</v>
      </c>
      <c r="D35" s="138" t="s">
        <v>89</v>
      </c>
      <c r="E35" s="139">
        <v>7.0000000000000007E-2</v>
      </c>
      <c r="F35" s="139">
        <v>7.0000000000000007E-2</v>
      </c>
      <c r="G35" s="140">
        <v>7.0000000000000007E-2</v>
      </c>
      <c r="H35" s="140">
        <v>7.0000000000000007E-2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/>
      <c r="B36" s="137"/>
      <c r="C36" s="137"/>
      <c r="D36" s="138" t="s">
        <v>270</v>
      </c>
      <c r="E36" s="139">
        <f t="shared" ref="E36:N38" si="11">E37</f>
        <v>1.04</v>
      </c>
      <c r="F36" s="139">
        <f t="shared" si="11"/>
        <v>1.04</v>
      </c>
      <c r="G36" s="140">
        <f t="shared" si="11"/>
        <v>1.04</v>
      </c>
      <c r="H36" s="140">
        <f t="shared" si="11"/>
        <v>1.04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ref="O36:V38" si="12">O37</f>
        <v>0</v>
      </c>
      <c r="P36" s="139">
        <f t="shared" si="12"/>
        <v>0</v>
      </c>
      <c r="Q36" s="139">
        <f t="shared" si="12"/>
        <v>0</v>
      </c>
      <c r="R36" s="139">
        <f t="shared" si="12"/>
        <v>0</v>
      </c>
      <c r="S36" s="139">
        <f t="shared" si="12"/>
        <v>0</v>
      </c>
      <c r="T36" s="139">
        <f t="shared" si="12"/>
        <v>0</v>
      </c>
      <c r="U36" s="139">
        <f t="shared" si="12"/>
        <v>0</v>
      </c>
      <c r="V36" s="140">
        <f t="shared" si="12"/>
        <v>0</v>
      </c>
    </row>
    <row r="37" spans="1:22" ht="20.100000000000001" customHeight="1">
      <c r="A37" s="137"/>
      <c r="B37" s="137"/>
      <c r="C37" s="137"/>
      <c r="D37" s="138" t="s">
        <v>91</v>
      </c>
      <c r="E37" s="139">
        <f t="shared" si="11"/>
        <v>1.04</v>
      </c>
      <c r="F37" s="139">
        <f t="shared" si="11"/>
        <v>1.04</v>
      </c>
      <c r="G37" s="140">
        <f t="shared" si="11"/>
        <v>1.04</v>
      </c>
      <c r="H37" s="140">
        <f t="shared" si="11"/>
        <v>1.04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2"/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/>
      <c r="B38" s="137"/>
      <c r="C38" s="137"/>
      <c r="D38" s="138" t="s">
        <v>92</v>
      </c>
      <c r="E38" s="139">
        <f t="shared" si="11"/>
        <v>1.04</v>
      </c>
      <c r="F38" s="139">
        <f t="shared" si="11"/>
        <v>1.04</v>
      </c>
      <c r="G38" s="140">
        <f t="shared" si="11"/>
        <v>1.04</v>
      </c>
      <c r="H38" s="140">
        <f t="shared" si="11"/>
        <v>1.04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 t="s">
        <v>93</v>
      </c>
      <c r="B39" s="137" t="s">
        <v>94</v>
      </c>
      <c r="C39" s="137" t="s">
        <v>60</v>
      </c>
      <c r="D39" s="138" t="s">
        <v>95</v>
      </c>
      <c r="E39" s="139">
        <v>1.04</v>
      </c>
      <c r="F39" s="139">
        <v>1.04</v>
      </c>
      <c r="G39" s="140">
        <v>1.04</v>
      </c>
      <c r="H39" s="140">
        <v>1.04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96</v>
      </c>
      <c r="E40" s="139">
        <f t="shared" ref="E40:N42" si="13">E41</f>
        <v>1.78</v>
      </c>
      <c r="F40" s="139">
        <f t="shared" si="13"/>
        <v>1.78</v>
      </c>
      <c r="G40" s="140">
        <f t="shared" si="13"/>
        <v>1.78</v>
      </c>
      <c r="H40" s="140">
        <f t="shared" si="13"/>
        <v>1.78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ref="O40:V42" si="14">O41</f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/>
      <c r="B41" s="137"/>
      <c r="C41" s="137"/>
      <c r="D41" s="138" t="s">
        <v>97</v>
      </c>
      <c r="E41" s="139">
        <f t="shared" si="13"/>
        <v>1.78</v>
      </c>
      <c r="F41" s="139">
        <f t="shared" si="13"/>
        <v>1.78</v>
      </c>
      <c r="G41" s="140">
        <f t="shared" si="13"/>
        <v>1.78</v>
      </c>
      <c r="H41" s="140">
        <f t="shared" si="13"/>
        <v>1.78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si="14"/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98</v>
      </c>
      <c r="E42" s="139">
        <f t="shared" si="13"/>
        <v>1.78</v>
      </c>
      <c r="F42" s="139">
        <f t="shared" si="13"/>
        <v>1.78</v>
      </c>
      <c r="G42" s="140">
        <f t="shared" si="13"/>
        <v>1.78</v>
      </c>
      <c r="H42" s="140">
        <f t="shared" si="13"/>
        <v>1.78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 t="s">
        <v>99</v>
      </c>
      <c r="B43" s="137" t="s">
        <v>85</v>
      </c>
      <c r="C43" s="137" t="s">
        <v>60</v>
      </c>
      <c r="D43" s="138" t="s">
        <v>100</v>
      </c>
      <c r="E43" s="139">
        <v>1.78</v>
      </c>
      <c r="F43" s="139">
        <v>1.78</v>
      </c>
      <c r="G43" s="140">
        <v>1.78</v>
      </c>
      <c r="H43" s="140">
        <v>1.78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102</v>
      </c>
      <c r="B3" s="157"/>
      <c r="C3" s="158"/>
      <c r="D3" s="163" t="s">
        <v>103</v>
      </c>
      <c r="E3" s="166" t="s">
        <v>29</v>
      </c>
      <c r="F3" s="159" t="s">
        <v>104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105</v>
      </c>
      <c r="H4" s="160"/>
      <c r="I4" s="160"/>
      <c r="J4" s="82" t="s">
        <v>106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107</v>
      </c>
      <c r="H5" s="79" t="s">
        <v>108</v>
      </c>
      <c r="I5" s="79" t="s">
        <v>109</v>
      </c>
      <c r="J5" s="79" t="s">
        <v>107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E8+E24+E35+E39</f>
        <v>31.94</v>
      </c>
      <c r="F7" s="87">
        <f t="shared" si="0"/>
        <v>31.94</v>
      </c>
      <c r="G7" s="87">
        <f t="shared" si="0"/>
        <v>31.94</v>
      </c>
      <c r="H7" s="87">
        <f t="shared" si="0"/>
        <v>28.66</v>
      </c>
      <c r="I7" s="87">
        <f t="shared" si="0"/>
        <v>3.28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25.89</v>
      </c>
      <c r="F8" s="87">
        <f t="shared" si="1"/>
        <v>25.89</v>
      </c>
      <c r="G8" s="87">
        <f t="shared" si="1"/>
        <v>25.89</v>
      </c>
      <c r="H8" s="87">
        <f t="shared" si="1"/>
        <v>22.61</v>
      </c>
      <c r="I8" s="87">
        <f t="shared" si="1"/>
        <v>3.28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25.89</v>
      </c>
      <c r="F9" s="87">
        <f t="shared" si="1"/>
        <v>25.89</v>
      </c>
      <c r="G9" s="87">
        <f t="shared" si="1"/>
        <v>25.89</v>
      </c>
      <c r="H9" s="87">
        <f t="shared" si="1"/>
        <v>22.61</v>
      </c>
      <c r="I9" s="87">
        <f t="shared" si="1"/>
        <v>3.28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2">SUM(E11:E23)</f>
        <v>25.89</v>
      </c>
      <c r="F10" s="87">
        <f t="shared" si="2"/>
        <v>25.89</v>
      </c>
      <c r="G10" s="87">
        <f t="shared" si="2"/>
        <v>25.89</v>
      </c>
      <c r="H10" s="87">
        <f t="shared" si="2"/>
        <v>22.61</v>
      </c>
      <c r="I10" s="87">
        <f t="shared" si="2"/>
        <v>3.28</v>
      </c>
      <c r="J10" s="87">
        <f t="shared" si="2"/>
        <v>0</v>
      </c>
    </row>
    <row r="11" spans="1:10" s="36" customFormat="1" ht="20.100000000000001" customHeight="1">
      <c r="A11" s="84" t="s">
        <v>110</v>
      </c>
      <c r="B11" s="85" t="s">
        <v>111</v>
      </c>
      <c r="C11" s="85" t="s">
        <v>112</v>
      </c>
      <c r="D11" s="85" t="s">
        <v>65</v>
      </c>
      <c r="E11" s="87">
        <v>2.88</v>
      </c>
      <c r="F11" s="87">
        <v>2.88</v>
      </c>
      <c r="G11" s="87">
        <v>2.88</v>
      </c>
      <c r="H11" s="87">
        <v>2.88</v>
      </c>
      <c r="I11" s="87">
        <v>0</v>
      </c>
      <c r="J11" s="87">
        <v>0</v>
      </c>
    </row>
    <row r="12" spans="1:10" s="36" customFormat="1" ht="20.100000000000001" customHeight="1">
      <c r="A12" s="84" t="s">
        <v>110</v>
      </c>
      <c r="B12" s="85" t="s">
        <v>111</v>
      </c>
      <c r="C12" s="85" t="s">
        <v>112</v>
      </c>
      <c r="D12" s="85" t="s">
        <v>64</v>
      </c>
      <c r="E12" s="87">
        <v>1.24</v>
      </c>
      <c r="F12" s="87">
        <v>1.24</v>
      </c>
      <c r="G12" s="87">
        <v>1.24</v>
      </c>
      <c r="H12" s="87">
        <v>1.24</v>
      </c>
      <c r="I12" s="87">
        <v>0</v>
      </c>
      <c r="J12" s="87">
        <v>0</v>
      </c>
    </row>
    <row r="13" spans="1:10" s="36" customFormat="1" ht="20.100000000000001" customHeight="1">
      <c r="A13" s="84" t="s">
        <v>110</v>
      </c>
      <c r="B13" s="85" t="s">
        <v>111</v>
      </c>
      <c r="C13" s="85" t="s">
        <v>112</v>
      </c>
      <c r="D13" s="85" t="s">
        <v>69</v>
      </c>
      <c r="E13" s="87">
        <v>0.59</v>
      </c>
      <c r="F13" s="87">
        <v>0.59</v>
      </c>
      <c r="G13" s="87">
        <v>0.59</v>
      </c>
      <c r="H13" s="87">
        <v>0.59</v>
      </c>
      <c r="I13" s="87">
        <v>0</v>
      </c>
      <c r="J13" s="87">
        <v>0</v>
      </c>
    </row>
    <row r="14" spans="1:10" s="36" customFormat="1" ht="20.100000000000001" customHeight="1">
      <c r="A14" s="84" t="s">
        <v>110</v>
      </c>
      <c r="B14" s="85" t="s">
        <v>111</v>
      </c>
      <c r="C14" s="85" t="s">
        <v>112</v>
      </c>
      <c r="D14" s="85" t="s">
        <v>72</v>
      </c>
      <c r="E14" s="87">
        <v>0.6</v>
      </c>
      <c r="F14" s="87">
        <v>0.6</v>
      </c>
      <c r="G14" s="87">
        <v>0.6</v>
      </c>
      <c r="H14" s="87">
        <v>0</v>
      </c>
      <c r="I14" s="87">
        <v>0.6</v>
      </c>
      <c r="J14" s="87">
        <v>0</v>
      </c>
    </row>
    <row r="15" spans="1:10" s="36" customFormat="1" ht="20.100000000000001" customHeight="1">
      <c r="A15" s="84" t="s">
        <v>110</v>
      </c>
      <c r="B15" s="85" t="s">
        <v>111</v>
      </c>
      <c r="C15" s="85" t="s">
        <v>112</v>
      </c>
      <c r="D15" s="85" t="s">
        <v>68</v>
      </c>
      <c r="E15" s="87">
        <v>0.03</v>
      </c>
      <c r="F15" s="87">
        <v>0.03</v>
      </c>
      <c r="G15" s="87">
        <v>0.03</v>
      </c>
      <c r="H15" s="87">
        <v>0.03</v>
      </c>
      <c r="I15" s="87">
        <v>0</v>
      </c>
      <c r="J15" s="87">
        <v>0</v>
      </c>
    </row>
    <row r="16" spans="1:10" s="36" customFormat="1" ht="20.100000000000001" customHeight="1">
      <c r="A16" s="84" t="s">
        <v>110</v>
      </c>
      <c r="B16" s="85" t="s">
        <v>111</v>
      </c>
      <c r="C16" s="85" t="s">
        <v>112</v>
      </c>
      <c r="D16" s="85" t="s">
        <v>62</v>
      </c>
      <c r="E16" s="87">
        <v>1.24</v>
      </c>
      <c r="F16" s="87">
        <v>1.24</v>
      </c>
      <c r="G16" s="87">
        <v>1.24</v>
      </c>
      <c r="H16" s="87">
        <v>1.24</v>
      </c>
      <c r="I16" s="87">
        <v>0</v>
      </c>
      <c r="J16" s="87">
        <v>0</v>
      </c>
    </row>
    <row r="17" spans="1:10" s="36" customFormat="1" ht="20.100000000000001" customHeight="1">
      <c r="A17" s="84" t="s">
        <v>110</v>
      </c>
      <c r="B17" s="85" t="s">
        <v>111</v>
      </c>
      <c r="C17" s="85" t="s">
        <v>112</v>
      </c>
      <c r="D17" s="85" t="s">
        <v>63</v>
      </c>
      <c r="E17" s="87">
        <v>0.42</v>
      </c>
      <c r="F17" s="87">
        <v>0.42</v>
      </c>
      <c r="G17" s="87">
        <v>0.42</v>
      </c>
      <c r="H17" s="87">
        <v>0.42</v>
      </c>
      <c r="I17" s="87">
        <v>0</v>
      </c>
      <c r="J17" s="87">
        <v>0</v>
      </c>
    </row>
    <row r="18" spans="1:10" s="36" customFormat="1" ht="20.100000000000001" customHeight="1">
      <c r="A18" s="84" t="s">
        <v>110</v>
      </c>
      <c r="B18" s="85" t="s">
        <v>111</v>
      </c>
      <c r="C18" s="85" t="s">
        <v>112</v>
      </c>
      <c r="D18" s="85" t="s">
        <v>71</v>
      </c>
      <c r="E18" s="87">
        <v>0.65</v>
      </c>
      <c r="F18" s="87">
        <v>0.65</v>
      </c>
      <c r="G18" s="87">
        <v>0.65</v>
      </c>
      <c r="H18" s="87">
        <v>0</v>
      </c>
      <c r="I18" s="87">
        <v>0.65</v>
      </c>
      <c r="J18" s="87">
        <v>0</v>
      </c>
    </row>
    <row r="19" spans="1:10" s="36" customFormat="1" ht="20.100000000000001" customHeight="1">
      <c r="A19" s="84" t="s">
        <v>110</v>
      </c>
      <c r="B19" s="85" t="s">
        <v>111</v>
      </c>
      <c r="C19" s="85" t="s">
        <v>112</v>
      </c>
      <c r="D19" s="85" t="s">
        <v>66</v>
      </c>
      <c r="E19" s="87">
        <v>0.36</v>
      </c>
      <c r="F19" s="87">
        <v>0.36</v>
      </c>
      <c r="G19" s="87">
        <v>0.36</v>
      </c>
      <c r="H19" s="87">
        <v>0.36</v>
      </c>
      <c r="I19" s="87">
        <v>0</v>
      </c>
      <c r="J19" s="87">
        <v>0</v>
      </c>
    </row>
    <row r="20" spans="1:10" s="36" customFormat="1" ht="20.100000000000001" customHeight="1">
      <c r="A20" s="84" t="s">
        <v>110</v>
      </c>
      <c r="B20" s="85" t="s">
        <v>111</v>
      </c>
      <c r="C20" s="85" t="s">
        <v>112</v>
      </c>
      <c r="D20" s="85" t="s">
        <v>67</v>
      </c>
      <c r="E20" s="87">
        <v>0.76</v>
      </c>
      <c r="F20" s="87">
        <v>0.76</v>
      </c>
      <c r="G20" s="87">
        <v>0.76</v>
      </c>
      <c r="H20" s="87">
        <v>0.76</v>
      </c>
      <c r="I20" s="87">
        <v>0</v>
      </c>
      <c r="J20" s="87">
        <v>0</v>
      </c>
    </row>
    <row r="21" spans="1:10" s="36" customFormat="1" ht="20.100000000000001" customHeight="1">
      <c r="A21" s="84" t="s">
        <v>110</v>
      </c>
      <c r="B21" s="85" t="s">
        <v>111</v>
      </c>
      <c r="C21" s="85" t="s">
        <v>112</v>
      </c>
      <c r="D21" s="85" t="s">
        <v>61</v>
      </c>
      <c r="E21" s="87">
        <v>14.79</v>
      </c>
      <c r="F21" s="87">
        <v>14.79</v>
      </c>
      <c r="G21" s="87">
        <v>14.79</v>
      </c>
      <c r="H21" s="87">
        <v>14.79</v>
      </c>
      <c r="I21" s="87">
        <v>0</v>
      </c>
      <c r="J21" s="87">
        <v>0</v>
      </c>
    </row>
    <row r="22" spans="1:10" s="36" customFormat="1" ht="20.100000000000001" customHeight="1">
      <c r="A22" s="84" t="s">
        <v>110</v>
      </c>
      <c r="B22" s="85" t="s">
        <v>111</v>
      </c>
      <c r="C22" s="85" t="s">
        <v>112</v>
      </c>
      <c r="D22" s="85" t="s">
        <v>73</v>
      </c>
      <c r="E22" s="87">
        <v>2.0299999999999998</v>
      </c>
      <c r="F22" s="87">
        <v>2.0299999999999998</v>
      </c>
      <c r="G22" s="87">
        <v>2.0299999999999998</v>
      </c>
      <c r="H22" s="87">
        <v>0</v>
      </c>
      <c r="I22" s="87">
        <v>2.0299999999999998</v>
      </c>
      <c r="J22" s="87">
        <v>0</v>
      </c>
    </row>
    <row r="23" spans="1:10" s="36" customFormat="1" ht="20.100000000000001" customHeight="1">
      <c r="A23" s="84" t="s">
        <v>110</v>
      </c>
      <c r="B23" s="85" t="s">
        <v>111</v>
      </c>
      <c r="C23" s="85" t="s">
        <v>112</v>
      </c>
      <c r="D23" s="85" t="s">
        <v>70</v>
      </c>
      <c r="E23" s="87">
        <v>0.3</v>
      </c>
      <c r="F23" s="87">
        <v>0.3</v>
      </c>
      <c r="G23" s="87">
        <v>0.3</v>
      </c>
      <c r="H23" s="87">
        <v>0.3</v>
      </c>
      <c r="I23" s="87">
        <v>0</v>
      </c>
      <c r="J23" s="87">
        <v>0</v>
      </c>
    </row>
    <row r="24" spans="1:10" s="36" customFormat="1" ht="20.100000000000001" customHeight="1">
      <c r="A24" s="84" t="s">
        <v>77</v>
      </c>
      <c r="B24" s="85"/>
      <c r="C24" s="85"/>
      <c r="D24" s="85" t="s">
        <v>74</v>
      </c>
      <c r="E24" s="87">
        <f t="shared" ref="E24:J24" si="3">E25+E28</f>
        <v>3.23</v>
      </c>
      <c r="F24" s="87">
        <f t="shared" si="3"/>
        <v>3.23</v>
      </c>
      <c r="G24" s="87">
        <f t="shared" si="3"/>
        <v>3.23</v>
      </c>
      <c r="H24" s="87">
        <f t="shared" si="3"/>
        <v>3.23</v>
      </c>
      <c r="I24" s="87">
        <f t="shared" si="3"/>
        <v>0</v>
      </c>
      <c r="J24" s="87">
        <f t="shared" si="3"/>
        <v>0</v>
      </c>
    </row>
    <row r="25" spans="1:10" s="36" customFormat="1" ht="20.100000000000001" customHeight="1">
      <c r="A25" s="84"/>
      <c r="B25" s="85" t="s">
        <v>78</v>
      </c>
      <c r="C25" s="85"/>
      <c r="D25" s="85" t="s">
        <v>75</v>
      </c>
      <c r="E25" s="87">
        <f t="shared" ref="E25:J26" si="4">E26</f>
        <v>2.96</v>
      </c>
      <c r="F25" s="87">
        <f t="shared" si="4"/>
        <v>2.96</v>
      </c>
      <c r="G25" s="87">
        <f t="shared" si="4"/>
        <v>2.96</v>
      </c>
      <c r="H25" s="87">
        <f t="shared" si="4"/>
        <v>2.96</v>
      </c>
      <c r="I25" s="87">
        <f t="shared" si="4"/>
        <v>0</v>
      </c>
      <c r="J25" s="87">
        <f t="shared" si="4"/>
        <v>0</v>
      </c>
    </row>
    <row r="26" spans="1:10" s="36" customFormat="1" ht="20.100000000000001" customHeight="1">
      <c r="A26" s="84"/>
      <c r="B26" s="85"/>
      <c r="C26" s="85" t="s">
        <v>78</v>
      </c>
      <c r="D26" s="85" t="s">
        <v>76</v>
      </c>
      <c r="E26" s="87">
        <f t="shared" si="4"/>
        <v>2.96</v>
      </c>
      <c r="F26" s="87">
        <f t="shared" si="4"/>
        <v>2.96</v>
      </c>
      <c r="G26" s="87">
        <f t="shared" si="4"/>
        <v>2.96</v>
      </c>
      <c r="H26" s="87">
        <f t="shared" si="4"/>
        <v>2.96</v>
      </c>
      <c r="I26" s="87">
        <f t="shared" si="4"/>
        <v>0</v>
      </c>
      <c r="J26" s="87">
        <f t="shared" si="4"/>
        <v>0</v>
      </c>
    </row>
    <row r="27" spans="1:10" s="36" customFormat="1" ht="20.100000000000001" customHeight="1">
      <c r="A27" s="84" t="s">
        <v>113</v>
      </c>
      <c r="B27" s="85" t="s">
        <v>114</v>
      </c>
      <c r="C27" s="85" t="s">
        <v>114</v>
      </c>
      <c r="D27" s="85" t="s">
        <v>79</v>
      </c>
      <c r="E27" s="87">
        <v>2.96</v>
      </c>
      <c r="F27" s="87">
        <v>2.96</v>
      </c>
      <c r="G27" s="87">
        <v>2.96</v>
      </c>
      <c r="H27" s="87">
        <v>2.96</v>
      </c>
      <c r="I27" s="87">
        <v>0</v>
      </c>
      <c r="J27" s="87">
        <v>0</v>
      </c>
    </row>
    <row r="28" spans="1:10" s="36" customFormat="1" ht="20.100000000000001" customHeight="1">
      <c r="A28" s="84"/>
      <c r="B28" s="85" t="s">
        <v>82</v>
      </c>
      <c r="C28" s="85"/>
      <c r="D28" s="85" t="s">
        <v>80</v>
      </c>
      <c r="E28" s="87">
        <f t="shared" ref="E28:J28" si="5">E29+E31+E33</f>
        <v>0.27</v>
      </c>
      <c r="F28" s="87">
        <f t="shared" si="5"/>
        <v>0.27</v>
      </c>
      <c r="G28" s="87">
        <f t="shared" si="5"/>
        <v>0.27</v>
      </c>
      <c r="H28" s="87">
        <f t="shared" si="5"/>
        <v>0.27</v>
      </c>
      <c r="I28" s="87">
        <f t="shared" si="5"/>
        <v>0</v>
      </c>
      <c r="J28" s="87">
        <f t="shared" si="5"/>
        <v>0</v>
      </c>
    </row>
    <row r="29" spans="1:10" s="36" customFormat="1" ht="20.100000000000001" customHeight="1">
      <c r="A29" s="84"/>
      <c r="B29" s="85"/>
      <c r="C29" s="85" t="s">
        <v>60</v>
      </c>
      <c r="D29" s="85" t="s">
        <v>81</v>
      </c>
      <c r="E29" s="87">
        <f t="shared" ref="E29:J29" si="6">E30</f>
        <v>0.1</v>
      </c>
      <c r="F29" s="87">
        <f t="shared" si="6"/>
        <v>0.1</v>
      </c>
      <c r="G29" s="87">
        <f t="shared" si="6"/>
        <v>0.1</v>
      </c>
      <c r="H29" s="87">
        <f t="shared" si="6"/>
        <v>0.1</v>
      </c>
      <c r="I29" s="87">
        <f t="shared" si="6"/>
        <v>0</v>
      </c>
      <c r="J29" s="87">
        <f t="shared" si="6"/>
        <v>0</v>
      </c>
    </row>
    <row r="30" spans="1:10" s="36" customFormat="1" ht="20.100000000000001" customHeight="1">
      <c r="A30" s="84" t="s">
        <v>113</v>
      </c>
      <c r="B30" s="85" t="s">
        <v>115</v>
      </c>
      <c r="C30" s="85" t="s">
        <v>112</v>
      </c>
      <c r="D30" s="85" t="s">
        <v>83</v>
      </c>
      <c r="E30" s="87">
        <v>0.1</v>
      </c>
      <c r="F30" s="87">
        <v>0.1</v>
      </c>
      <c r="G30" s="87">
        <v>0.1</v>
      </c>
      <c r="H30" s="87">
        <v>0.1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85</v>
      </c>
      <c r="D31" s="85" t="s">
        <v>84</v>
      </c>
      <c r="E31" s="87">
        <f t="shared" ref="E31:J31" si="7">E32</f>
        <v>0.1</v>
      </c>
      <c r="F31" s="87">
        <f t="shared" si="7"/>
        <v>0.1</v>
      </c>
      <c r="G31" s="87">
        <f t="shared" si="7"/>
        <v>0.1</v>
      </c>
      <c r="H31" s="87">
        <f t="shared" si="7"/>
        <v>0.1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 t="s">
        <v>113</v>
      </c>
      <c r="B32" s="85" t="s">
        <v>115</v>
      </c>
      <c r="C32" s="85" t="s">
        <v>116</v>
      </c>
      <c r="D32" s="85" t="s">
        <v>86</v>
      </c>
      <c r="E32" s="87">
        <v>0.1</v>
      </c>
      <c r="F32" s="87">
        <v>0.1</v>
      </c>
      <c r="G32" s="87">
        <v>0.1</v>
      </c>
      <c r="H32" s="87">
        <v>0.1</v>
      </c>
      <c r="I32" s="87">
        <v>0</v>
      </c>
      <c r="J32" s="87">
        <v>0</v>
      </c>
    </row>
    <row r="33" spans="1:10" ht="20.100000000000001" customHeight="1">
      <c r="A33" s="84"/>
      <c r="B33" s="85"/>
      <c r="C33" s="85" t="s">
        <v>88</v>
      </c>
      <c r="D33" s="85" t="s">
        <v>87</v>
      </c>
      <c r="E33" s="87">
        <f t="shared" ref="E33:J33" si="8">E34</f>
        <v>7.0000000000000007E-2</v>
      </c>
      <c r="F33" s="87">
        <f t="shared" si="8"/>
        <v>7.0000000000000007E-2</v>
      </c>
      <c r="G33" s="87">
        <f t="shared" si="8"/>
        <v>7.0000000000000007E-2</v>
      </c>
      <c r="H33" s="87">
        <f t="shared" si="8"/>
        <v>7.0000000000000007E-2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 t="s">
        <v>113</v>
      </c>
      <c r="B34" s="85" t="s">
        <v>115</v>
      </c>
      <c r="C34" s="85" t="s">
        <v>117</v>
      </c>
      <c r="D34" s="85" t="s">
        <v>89</v>
      </c>
      <c r="E34" s="87">
        <v>7.0000000000000007E-2</v>
      </c>
      <c r="F34" s="87">
        <v>7.0000000000000007E-2</v>
      </c>
      <c r="G34" s="87">
        <v>7.0000000000000007E-2</v>
      </c>
      <c r="H34" s="87">
        <v>7.0000000000000007E-2</v>
      </c>
      <c r="I34" s="87">
        <v>0</v>
      </c>
      <c r="J34" s="87">
        <v>0</v>
      </c>
    </row>
    <row r="35" spans="1:10" ht="20.100000000000001" customHeight="1">
      <c r="A35" s="84" t="s">
        <v>93</v>
      </c>
      <c r="B35" s="85"/>
      <c r="C35" s="85"/>
      <c r="D35" s="85" t="s">
        <v>90</v>
      </c>
      <c r="E35" s="87">
        <f t="shared" ref="E35:J37" si="9">E36</f>
        <v>1.04</v>
      </c>
      <c r="F35" s="87">
        <f t="shared" si="9"/>
        <v>1.04</v>
      </c>
      <c r="G35" s="87">
        <f t="shared" si="9"/>
        <v>1.04</v>
      </c>
      <c r="H35" s="87">
        <f t="shared" si="9"/>
        <v>1.04</v>
      </c>
      <c r="I35" s="87">
        <f t="shared" si="9"/>
        <v>0</v>
      </c>
      <c r="J35" s="87">
        <f t="shared" si="9"/>
        <v>0</v>
      </c>
    </row>
    <row r="36" spans="1:10" ht="20.100000000000001" customHeight="1">
      <c r="A36" s="84"/>
      <c r="B36" s="85" t="s">
        <v>94</v>
      </c>
      <c r="C36" s="85"/>
      <c r="D36" s="85" t="s">
        <v>91</v>
      </c>
      <c r="E36" s="87">
        <f t="shared" si="9"/>
        <v>1.04</v>
      </c>
      <c r="F36" s="87">
        <f t="shared" si="9"/>
        <v>1.04</v>
      </c>
      <c r="G36" s="87">
        <f t="shared" si="9"/>
        <v>1.04</v>
      </c>
      <c r="H36" s="87">
        <f t="shared" si="9"/>
        <v>1.04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/>
      <c r="C37" s="85" t="s">
        <v>60</v>
      </c>
      <c r="D37" s="85" t="s">
        <v>92</v>
      </c>
      <c r="E37" s="87">
        <f t="shared" si="9"/>
        <v>1.04</v>
      </c>
      <c r="F37" s="87">
        <f t="shared" si="9"/>
        <v>1.04</v>
      </c>
      <c r="G37" s="87">
        <f t="shared" si="9"/>
        <v>1.04</v>
      </c>
      <c r="H37" s="87">
        <f t="shared" si="9"/>
        <v>1.04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 t="s">
        <v>118</v>
      </c>
      <c r="B38" s="85" t="s">
        <v>119</v>
      </c>
      <c r="C38" s="85" t="s">
        <v>112</v>
      </c>
      <c r="D38" s="85" t="s">
        <v>95</v>
      </c>
      <c r="E38" s="87">
        <v>1.04</v>
      </c>
      <c r="F38" s="87">
        <v>1.04</v>
      </c>
      <c r="G38" s="87">
        <v>1.04</v>
      </c>
      <c r="H38" s="87">
        <v>1.04</v>
      </c>
      <c r="I38" s="87">
        <v>0</v>
      </c>
      <c r="J38" s="87">
        <v>0</v>
      </c>
    </row>
    <row r="39" spans="1:10" ht="20.100000000000001" customHeight="1">
      <c r="A39" s="84" t="s">
        <v>99</v>
      </c>
      <c r="B39" s="85"/>
      <c r="C39" s="85"/>
      <c r="D39" s="85" t="s">
        <v>96</v>
      </c>
      <c r="E39" s="87">
        <f t="shared" ref="E39:J41" si="10">E40</f>
        <v>1.78</v>
      </c>
      <c r="F39" s="87">
        <f t="shared" si="10"/>
        <v>1.78</v>
      </c>
      <c r="G39" s="87">
        <f t="shared" si="10"/>
        <v>1.78</v>
      </c>
      <c r="H39" s="87">
        <f t="shared" si="10"/>
        <v>1.78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/>
      <c r="B40" s="85" t="s">
        <v>85</v>
      </c>
      <c r="C40" s="85"/>
      <c r="D40" s="85" t="s">
        <v>97</v>
      </c>
      <c r="E40" s="87">
        <f t="shared" si="10"/>
        <v>1.78</v>
      </c>
      <c r="F40" s="87">
        <f t="shared" si="10"/>
        <v>1.78</v>
      </c>
      <c r="G40" s="87">
        <f t="shared" si="10"/>
        <v>1.78</v>
      </c>
      <c r="H40" s="87">
        <f t="shared" si="10"/>
        <v>1.78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/>
      <c r="B41" s="85"/>
      <c r="C41" s="85" t="s">
        <v>60</v>
      </c>
      <c r="D41" s="85" t="s">
        <v>98</v>
      </c>
      <c r="E41" s="87">
        <f t="shared" si="10"/>
        <v>1.78</v>
      </c>
      <c r="F41" s="87">
        <f t="shared" si="10"/>
        <v>1.78</v>
      </c>
      <c r="G41" s="87">
        <f t="shared" si="10"/>
        <v>1.78</v>
      </c>
      <c r="H41" s="87">
        <f t="shared" si="10"/>
        <v>1.78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 t="s">
        <v>120</v>
      </c>
      <c r="B42" s="85" t="s">
        <v>116</v>
      </c>
      <c r="C42" s="85" t="s">
        <v>112</v>
      </c>
      <c r="D42" s="85" t="s">
        <v>100</v>
      </c>
      <c r="E42" s="87">
        <v>1.78</v>
      </c>
      <c r="F42" s="87">
        <v>1.78</v>
      </c>
      <c r="G42" s="87">
        <v>1.78</v>
      </c>
      <c r="H42" s="87">
        <v>1.78</v>
      </c>
      <c r="I42" s="87">
        <v>0</v>
      </c>
      <c r="J42" s="87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121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31.94</v>
      </c>
      <c r="C4" s="99" t="s">
        <v>7</v>
      </c>
      <c r="D4" s="100">
        <v>31.94</v>
      </c>
    </row>
    <row r="5" spans="1:10" s="89" customFormat="1" ht="23.25" customHeight="1">
      <c r="A5" s="97" t="s">
        <v>8</v>
      </c>
      <c r="B5" s="101">
        <v>31.94</v>
      </c>
      <c r="C5" s="99" t="s">
        <v>9</v>
      </c>
      <c r="D5" s="100">
        <v>28.66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3.28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31.94</v>
      </c>
      <c r="C15" s="121" t="s">
        <v>19</v>
      </c>
      <c r="D15" s="100">
        <v>31.94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123</v>
      </c>
      <c r="D18" s="124">
        <v>0</v>
      </c>
    </row>
    <row r="19" spans="1:10" s="89" customFormat="1" ht="20.100000000000001" customHeight="1">
      <c r="A19" s="126" t="s">
        <v>24</v>
      </c>
      <c r="B19" s="106">
        <v>31.94</v>
      </c>
      <c r="C19" s="127" t="s">
        <v>25</v>
      </c>
      <c r="D19" s="128">
        <v>31.94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124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102</v>
      </c>
      <c r="B3" s="157"/>
      <c r="C3" s="158"/>
      <c r="D3" s="163" t="s">
        <v>103</v>
      </c>
      <c r="E3" s="166" t="s">
        <v>29</v>
      </c>
      <c r="F3" s="159" t="s">
        <v>104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105</v>
      </c>
      <c r="G4" s="160"/>
      <c r="H4" s="160"/>
      <c r="I4" s="82" t="s">
        <v>106</v>
      </c>
    </row>
    <row r="5" spans="1:9" s="77" customFormat="1" ht="37.5" customHeight="1">
      <c r="A5" s="161"/>
      <c r="B5" s="162"/>
      <c r="C5" s="162"/>
      <c r="D5" s="165"/>
      <c r="E5" s="166"/>
      <c r="F5" s="79" t="s">
        <v>107</v>
      </c>
      <c r="G5" s="79" t="s">
        <v>108</v>
      </c>
      <c r="H5" s="79" t="s">
        <v>109</v>
      </c>
      <c r="I5" s="79" t="s">
        <v>107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E8+E24+E35+E39</f>
        <v>31.94</v>
      </c>
      <c r="F7" s="87">
        <f>F8+F24+F35+F39</f>
        <v>31.94</v>
      </c>
      <c r="G7" s="87">
        <f>G8+G24+G35+G39</f>
        <v>28.66</v>
      </c>
      <c r="H7" s="87">
        <f>H8+H24+H35+H39</f>
        <v>3.28</v>
      </c>
      <c r="I7" s="87">
        <f>I8+I24+I35+I39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25.89</v>
      </c>
      <c r="F8" s="87">
        <f t="shared" si="0"/>
        <v>25.89</v>
      </c>
      <c r="G8" s="87">
        <f t="shared" si="0"/>
        <v>22.61</v>
      </c>
      <c r="H8" s="87">
        <f t="shared" si="0"/>
        <v>3.28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25.89</v>
      </c>
      <c r="F9" s="87">
        <f t="shared" si="0"/>
        <v>25.89</v>
      </c>
      <c r="G9" s="87">
        <f t="shared" si="0"/>
        <v>22.61</v>
      </c>
      <c r="H9" s="87">
        <f t="shared" si="0"/>
        <v>3.28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SUM(E11:E23)</f>
        <v>25.89</v>
      </c>
      <c r="F10" s="87">
        <f>SUM(F11:F23)</f>
        <v>25.89</v>
      </c>
      <c r="G10" s="87">
        <f>SUM(G11:G23)</f>
        <v>22.61</v>
      </c>
      <c r="H10" s="87">
        <f>SUM(H11:H23)</f>
        <v>3.28</v>
      </c>
      <c r="I10" s="87">
        <f>SUM(I11:I23)</f>
        <v>0</v>
      </c>
    </row>
    <row r="11" spans="1:9" s="36" customFormat="1" ht="20.100000000000001" customHeight="1">
      <c r="A11" s="84" t="s">
        <v>110</v>
      </c>
      <c r="B11" s="85" t="s">
        <v>111</v>
      </c>
      <c r="C11" s="85" t="s">
        <v>112</v>
      </c>
      <c r="D11" s="86" t="s">
        <v>65</v>
      </c>
      <c r="E11" s="87">
        <v>2.88</v>
      </c>
      <c r="F11" s="87">
        <v>2.88</v>
      </c>
      <c r="G11" s="87">
        <v>2.88</v>
      </c>
      <c r="H11" s="87">
        <v>0</v>
      </c>
      <c r="I11" s="87">
        <v>0</v>
      </c>
    </row>
    <row r="12" spans="1:9" s="36" customFormat="1" ht="20.100000000000001" customHeight="1">
      <c r="A12" s="84" t="s">
        <v>110</v>
      </c>
      <c r="B12" s="85" t="s">
        <v>111</v>
      </c>
      <c r="C12" s="85" t="s">
        <v>112</v>
      </c>
      <c r="D12" s="86" t="s">
        <v>63</v>
      </c>
      <c r="E12" s="87">
        <v>0.42</v>
      </c>
      <c r="F12" s="87">
        <v>0.42</v>
      </c>
      <c r="G12" s="87">
        <v>0.42</v>
      </c>
      <c r="H12" s="87">
        <v>0</v>
      </c>
      <c r="I12" s="87">
        <v>0</v>
      </c>
    </row>
    <row r="13" spans="1:9" s="36" customFormat="1" ht="20.100000000000001" customHeight="1">
      <c r="A13" s="84" t="s">
        <v>110</v>
      </c>
      <c r="B13" s="85" t="s">
        <v>111</v>
      </c>
      <c r="C13" s="85" t="s">
        <v>112</v>
      </c>
      <c r="D13" s="86" t="s">
        <v>68</v>
      </c>
      <c r="E13" s="87">
        <v>0.03</v>
      </c>
      <c r="F13" s="87">
        <v>0.03</v>
      </c>
      <c r="G13" s="87">
        <v>0.03</v>
      </c>
      <c r="H13" s="87">
        <v>0</v>
      </c>
      <c r="I13" s="87">
        <v>0</v>
      </c>
    </row>
    <row r="14" spans="1:9" s="36" customFormat="1" ht="20.100000000000001" customHeight="1">
      <c r="A14" s="84" t="s">
        <v>110</v>
      </c>
      <c r="B14" s="85" t="s">
        <v>111</v>
      </c>
      <c r="C14" s="85" t="s">
        <v>112</v>
      </c>
      <c r="D14" s="86" t="s">
        <v>66</v>
      </c>
      <c r="E14" s="87">
        <v>0.36</v>
      </c>
      <c r="F14" s="87">
        <v>0.36</v>
      </c>
      <c r="G14" s="87">
        <v>0.36</v>
      </c>
      <c r="H14" s="87">
        <v>0</v>
      </c>
      <c r="I14" s="87">
        <v>0</v>
      </c>
    </row>
    <row r="15" spans="1:9" s="36" customFormat="1" ht="20.100000000000001" customHeight="1">
      <c r="A15" s="84" t="s">
        <v>110</v>
      </c>
      <c r="B15" s="85" t="s">
        <v>111</v>
      </c>
      <c r="C15" s="85" t="s">
        <v>112</v>
      </c>
      <c r="D15" s="86" t="s">
        <v>71</v>
      </c>
      <c r="E15" s="87">
        <v>0.65</v>
      </c>
      <c r="F15" s="87">
        <v>0.65</v>
      </c>
      <c r="G15" s="87">
        <v>0</v>
      </c>
      <c r="H15" s="87">
        <v>0.65</v>
      </c>
      <c r="I15" s="87">
        <v>0</v>
      </c>
    </row>
    <row r="16" spans="1:9" s="36" customFormat="1" ht="20.100000000000001" customHeight="1">
      <c r="A16" s="84" t="s">
        <v>110</v>
      </c>
      <c r="B16" s="85" t="s">
        <v>111</v>
      </c>
      <c r="C16" s="85" t="s">
        <v>112</v>
      </c>
      <c r="D16" s="86" t="s">
        <v>61</v>
      </c>
      <c r="E16" s="87">
        <v>14.79</v>
      </c>
      <c r="F16" s="87">
        <v>14.79</v>
      </c>
      <c r="G16" s="87">
        <v>14.79</v>
      </c>
      <c r="H16" s="87">
        <v>0</v>
      </c>
      <c r="I16" s="87">
        <v>0</v>
      </c>
    </row>
    <row r="17" spans="1:9" s="36" customFormat="1" ht="20.100000000000001" customHeight="1">
      <c r="A17" s="84" t="s">
        <v>110</v>
      </c>
      <c r="B17" s="85" t="s">
        <v>111</v>
      </c>
      <c r="C17" s="85" t="s">
        <v>112</v>
      </c>
      <c r="D17" s="86" t="s">
        <v>73</v>
      </c>
      <c r="E17" s="87">
        <v>2.0299999999999998</v>
      </c>
      <c r="F17" s="87">
        <v>2.0299999999999998</v>
      </c>
      <c r="G17" s="87">
        <v>0</v>
      </c>
      <c r="H17" s="87">
        <v>2.0299999999999998</v>
      </c>
      <c r="I17" s="87">
        <v>0</v>
      </c>
    </row>
    <row r="18" spans="1:9" s="36" customFormat="1" ht="20.100000000000001" customHeight="1">
      <c r="A18" s="84" t="s">
        <v>110</v>
      </c>
      <c r="B18" s="85" t="s">
        <v>111</v>
      </c>
      <c r="C18" s="85" t="s">
        <v>112</v>
      </c>
      <c r="D18" s="86" t="s">
        <v>62</v>
      </c>
      <c r="E18" s="87">
        <v>1.24</v>
      </c>
      <c r="F18" s="87">
        <v>1.24</v>
      </c>
      <c r="G18" s="87">
        <v>1.24</v>
      </c>
      <c r="H18" s="87">
        <v>0</v>
      </c>
      <c r="I18" s="87">
        <v>0</v>
      </c>
    </row>
    <row r="19" spans="1:9" s="36" customFormat="1" ht="20.100000000000001" customHeight="1">
      <c r="A19" s="84" t="s">
        <v>110</v>
      </c>
      <c r="B19" s="85" t="s">
        <v>111</v>
      </c>
      <c r="C19" s="85" t="s">
        <v>112</v>
      </c>
      <c r="D19" s="86" t="s">
        <v>64</v>
      </c>
      <c r="E19" s="87">
        <v>1.24</v>
      </c>
      <c r="F19" s="87">
        <v>1.24</v>
      </c>
      <c r="G19" s="87">
        <v>1.24</v>
      </c>
      <c r="H19" s="87">
        <v>0</v>
      </c>
      <c r="I19" s="87">
        <v>0</v>
      </c>
    </row>
    <row r="20" spans="1:9" s="36" customFormat="1" ht="20.100000000000001" customHeight="1">
      <c r="A20" s="84" t="s">
        <v>110</v>
      </c>
      <c r="B20" s="85" t="s">
        <v>111</v>
      </c>
      <c r="C20" s="85" t="s">
        <v>112</v>
      </c>
      <c r="D20" s="86" t="s">
        <v>67</v>
      </c>
      <c r="E20" s="87">
        <v>0.76</v>
      </c>
      <c r="F20" s="87">
        <v>0.76</v>
      </c>
      <c r="G20" s="87">
        <v>0.76</v>
      </c>
      <c r="H20" s="87">
        <v>0</v>
      </c>
      <c r="I20" s="87">
        <v>0</v>
      </c>
    </row>
    <row r="21" spans="1:9" s="36" customFormat="1" ht="20.100000000000001" customHeight="1">
      <c r="A21" s="84" t="s">
        <v>110</v>
      </c>
      <c r="B21" s="85" t="s">
        <v>111</v>
      </c>
      <c r="C21" s="85" t="s">
        <v>112</v>
      </c>
      <c r="D21" s="86" t="s">
        <v>70</v>
      </c>
      <c r="E21" s="87">
        <v>0.3</v>
      </c>
      <c r="F21" s="87">
        <v>0.3</v>
      </c>
      <c r="G21" s="87">
        <v>0.3</v>
      </c>
      <c r="H21" s="87">
        <v>0</v>
      </c>
      <c r="I21" s="87">
        <v>0</v>
      </c>
    </row>
    <row r="22" spans="1:9" s="36" customFormat="1" ht="20.100000000000001" customHeight="1">
      <c r="A22" s="84" t="s">
        <v>110</v>
      </c>
      <c r="B22" s="85" t="s">
        <v>111</v>
      </c>
      <c r="C22" s="85" t="s">
        <v>112</v>
      </c>
      <c r="D22" s="86" t="s">
        <v>69</v>
      </c>
      <c r="E22" s="87">
        <v>0.59</v>
      </c>
      <c r="F22" s="87">
        <v>0.59</v>
      </c>
      <c r="G22" s="87">
        <v>0.59</v>
      </c>
      <c r="H22" s="87">
        <v>0</v>
      </c>
      <c r="I22" s="87">
        <v>0</v>
      </c>
    </row>
    <row r="23" spans="1:9" s="36" customFormat="1" ht="20.100000000000001" customHeight="1">
      <c r="A23" s="84" t="s">
        <v>110</v>
      </c>
      <c r="B23" s="85" t="s">
        <v>111</v>
      </c>
      <c r="C23" s="85" t="s">
        <v>112</v>
      </c>
      <c r="D23" s="86" t="s">
        <v>72</v>
      </c>
      <c r="E23" s="87">
        <v>0.6</v>
      </c>
      <c r="F23" s="87">
        <v>0.6</v>
      </c>
      <c r="G23" s="87">
        <v>0</v>
      </c>
      <c r="H23" s="87">
        <v>0.6</v>
      </c>
      <c r="I23" s="87">
        <v>0</v>
      </c>
    </row>
    <row r="24" spans="1:9" s="36" customFormat="1" ht="20.100000000000001" customHeight="1">
      <c r="A24" s="84" t="s">
        <v>77</v>
      </c>
      <c r="B24" s="85"/>
      <c r="C24" s="85"/>
      <c r="D24" s="86" t="s">
        <v>74</v>
      </c>
      <c r="E24" s="87">
        <f>E25+E28</f>
        <v>3.23</v>
      </c>
      <c r="F24" s="87">
        <f>F25+F28</f>
        <v>3.23</v>
      </c>
      <c r="G24" s="87">
        <f>G25+G28</f>
        <v>3.23</v>
      </c>
      <c r="H24" s="87">
        <f>H25+H28</f>
        <v>0</v>
      </c>
      <c r="I24" s="87">
        <f>I25+I28</f>
        <v>0</v>
      </c>
    </row>
    <row r="25" spans="1:9" s="36" customFormat="1" ht="20.100000000000001" customHeight="1">
      <c r="A25" s="84"/>
      <c r="B25" s="85" t="s">
        <v>78</v>
      </c>
      <c r="C25" s="85"/>
      <c r="D25" s="86" t="s">
        <v>75</v>
      </c>
      <c r="E25" s="87">
        <f t="shared" ref="E25:I26" si="1">E26</f>
        <v>2.96</v>
      </c>
      <c r="F25" s="87">
        <f t="shared" si="1"/>
        <v>2.96</v>
      </c>
      <c r="G25" s="87">
        <f t="shared" si="1"/>
        <v>2.96</v>
      </c>
      <c r="H25" s="87">
        <f t="shared" si="1"/>
        <v>0</v>
      </c>
      <c r="I25" s="87">
        <f t="shared" si="1"/>
        <v>0</v>
      </c>
    </row>
    <row r="26" spans="1:9" s="36" customFormat="1" ht="20.100000000000001" customHeight="1">
      <c r="A26" s="84"/>
      <c r="B26" s="85"/>
      <c r="C26" s="85" t="s">
        <v>78</v>
      </c>
      <c r="D26" s="86" t="s">
        <v>76</v>
      </c>
      <c r="E26" s="87">
        <f t="shared" si="1"/>
        <v>2.96</v>
      </c>
      <c r="F26" s="87">
        <f t="shared" si="1"/>
        <v>2.96</v>
      </c>
      <c r="G26" s="87">
        <f t="shared" si="1"/>
        <v>2.96</v>
      </c>
      <c r="H26" s="87">
        <f t="shared" si="1"/>
        <v>0</v>
      </c>
      <c r="I26" s="87">
        <f t="shared" si="1"/>
        <v>0</v>
      </c>
    </row>
    <row r="27" spans="1:9" s="36" customFormat="1" ht="20.100000000000001" customHeight="1">
      <c r="A27" s="84" t="s">
        <v>113</v>
      </c>
      <c r="B27" s="85" t="s">
        <v>114</v>
      </c>
      <c r="C27" s="85" t="s">
        <v>114</v>
      </c>
      <c r="D27" s="86" t="s">
        <v>79</v>
      </c>
      <c r="E27" s="87">
        <v>2.96</v>
      </c>
      <c r="F27" s="87">
        <v>2.96</v>
      </c>
      <c r="G27" s="87">
        <v>2.96</v>
      </c>
      <c r="H27" s="87">
        <v>0</v>
      </c>
      <c r="I27" s="87">
        <v>0</v>
      </c>
    </row>
    <row r="28" spans="1:9" s="36" customFormat="1" ht="20.100000000000001" customHeight="1">
      <c r="A28" s="84"/>
      <c r="B28" s="85" t="s">
        <v>82</v>
      </c>
      <c r="C28" s="85"/>
      <c r="D28" s="86" t="s">
        <v>80</v>
      </c>
      <c r="E28" s="87">
        <f>E29+E31+E33</f>
        <v>0.27</v>
      </c>
      <c r="F28" s="87">
        <f>F29+F31+F33</f>
        <v>0.27</v>
      </c>
      <c r="G28" s="87">
        <f>G29+G31+G33</f>
        <v>0.27</v>
      </c>
      <c r="H28" s="87">
        <f>H29+H31+H33</f>
        <v>0</v>
      </c>
      <c r="I28" s="87">
        <f>I29+I31+I33</f>
        <v>0</v>
      </c>
    </row>
    <row r="29" spans="1:9" s="36" customFormat="1" ht="20.100000000000001" customHeight="1">
      <c r="A29" s="84"/>
      <c r="B29" s="85"/>
      <c r="C29" s="85" t="s">
        <v>60</v>
      </c>
      <c r="D29" s="86" t="s">
        <v>81</v>
      </c>
      <c r="E29" s="87">
        <f>E30</f>
        <v>0.1</v>
      </c>
      <c r="F29" s="87">
        <f>F30</f>
        <v>0.1</v>
      </c>
      <c r="G29" s="87">
        <f>G30</f>
        <v>0.1</v>
      </c>
      <c r="H29" s="87">
        <f>H30</f>
        <v>0</v>
      </c>
      <c r="I29" s="87">
        <f>I30</f>
        <v>0</v>
      </c>
    </row>
    <row r="30" spans="1:9" s="36" customFormat="1" ht="20.100000000000001" customHeight="1">
      <c r="A30" s="84" t="s">
        <v>113</v>
      </c>
      <c r="B30" s="85" t="s">
        <v>115</v>
      </c>
      <c r="C30" s="85" t="s">
        <v>112</v>
      </c>
      <c r="D30" s="86" t="s">
        <v>83</v>
      </c>
      <c r="E30" s="87">
        <v>0.1</v>
      </c>
      <c r="F30" s="87">
        <v>0.1</v>
      </c>
      <c r="G30" s="87">
        <v>0.1</v>
      </c>
      <c r="H30" s="87">
        <v>0</v>
      </c>
      <c r="I30" s="87">
        <v>0</v>
      </c>
    </row>
    <row r="31" spans="1:9" s="36" customFormat="1" ht="20.100000000000001" customHeight="1">
      <c r="A31" s="84"/>
      <c r="B31" s="85"/>
      <c r="C31" s="85" t="s">
        <v>85</v>
      </c>
      <c r="D31" s="86" t="s">
        <v>84</v>
      </c>
      <c r="E31" s="87">
        <f>E32</f>
        <v>0.1</v>
      </c>
      <c r="F31" s="87">
        <f>F32</f>
        <v>0.1</v>
      </c>
      <c r="G31" s="87">
        <f>G32</f>
        <v>0.1</v>
      </c>
      <c r="H31" s="87">
        <f>H32</f>
        <v>0</v>
      </c>
      <c r="I31" s="87">
        <f>I32</f>
        <v>0</v>
      </c>
    </row>
    <row r="32" spans="1:9" ht="20.100000000000001" customHeight="1">
      <c r="A32" s="84" t="s">
        <v>113</v>
      </c>
      <c r="B32" s="85" t="s">
        <v>115</v>
      </c>
      <c r="C32" s="85" t="s">
        <v>116</v>
      </c>
      <c r="D32" s="86" t="s">
        <v>86</v>
      </c>
      <c r="E32" s="87">
        <v>0.1</v>
      </c>
      <c r="F32" s="87">
        <v>0.1</v>
      </c>
      <c r="G32" s="87">
        <v>0.1</v>
      </c>
      <c r="H32" s="87">
        <v>0</v>
      </c>
      <c r="I32" s="87">
        <v>0</v>
      </c>
    </row>
    <row r="33" spans="1:9" ht="20.100000000000001" customHeight="1">
      <c r="A33" s="84"/>
      <c r="B33" s="85"/>
      <c r="C33" s="85" t="s">
        <v>88</v>
      </c>
      <c r="D33" s="86" t="s">
        <v>87</v>
      </c>
      <c r="E33" s="87">
        <f>E34</f>
        <v>7.0000000000000007E-2</v>
      </c>
      <c r="F33" s="87">
        <f>F34</f>
        <v>7.0000000000000007E-2</v>
      </c>
      <c r="G33" s="87">
        <f>G34</f>
        <v>7.0000000000000007E-2</v>
      </c>
      <c r="H33" s="87">
        <f>H34</f>
        <v>0</v>
      </c>
      <c r="I33" s="87">
        <f>I34</f>
        <v>0</v>
      </c>
    </row>
    <row r="34" spans="1:9" ht="20.100000000000001" customHeight="1">
      <c r="A34" s="84" t="s">
        <v>113</v>
      </c>
      <c r="B34" s="85" t="s">
        <v>115</v>
      </c>
      <c r="C34" s="85" t="s">
        <v>117</v>
      </c>
      <c r="D34" s="86" t="s">
        <v>89</v>
      </c>
      <c r="E34" s="87">
        <v>7.0000000000000007E-2</v>
      </c>
      <c r="F34" s="87">
        <v>7.0000000000000007E-2</v>
      </c>
      <c r="G34" s="87">
        <v>7.0000000000000007E-2</v>
      </c>
      <c r="H34" s="87">
        <v>0</v>
      </c>
      <c r="I34" s="87">
        <v>0</v>
      </c>
    </row>
    <row r="35" spans="1:9" ht="20.100000000000001" customHeight="1">
      <c r="A35" s="84" t="s">
        <v>93</v>
      </c>
      <c r="B35" s="85"/>
      <c r="C35" s="85"/>
      <c r="D35" s="86" t="s">
        <v>90</v>
      </c>
      <c r="E35" s="87">
        <f t="shared" ref="E35:I37" si="2">E36</f>
        <v>1.04</v>
      </c>
      <c r="F35" s="87">
        <f t="shared" si="2"/>
        <v>1.04</v>
      </c>
      <c r="G35" s="87">
        <f t="shared" si="2"/>
        <v>1.04</v>
      </c>
      <c r="H35" s="87">
        <f t="shared" si="2"/>
        <v>0</v>
      </c>
      <c r="I35" s="87">
        <f t="shared" si="2"/>
        <v>0</v>
      </c>
    </row>
    <row r="36" spans="1:9" ht="20.100000000000001" customHeight="1">
      <c r="A36" s="84"/>
      <c r="B36" s="85" t="s">
        <v>94</v>
      </c>
      <c r="C36" s="85"/>
      <c r="D36" s="86" t="s">
        <v>91</v>
      </c>
      <c r="E36" s="87">
        <f t="shared" si="2"/>
        <v>1.04</v>
      </c>
      <c r="F36" s="87">
        <f t="shared" si="2"/>
        <v>1.04</v>
      </c>
      <c r="G36" s="87">
        <f t="shared" si="2"/>
        <v>1.04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/>
      <c r="B37" s="85"/>
      <c r="C37" s="85" t="s">
        <v>60</v>
      </c>
      <c r="D37" s="86" t="s">
        <v>92</v>
      </c>
      <c r="E37" s="87">
        <f t="shared" si="2"/>
        <v>1.04</v>
      </c>
      <c r="F37" s="87">
        <f t="shared" si="2"/>
        <v>1.04</v>
      </c>
      <c r="G37" s="87">
        <f t="shared" si="2"/>
        <v>1.04</v>
      </c>
      <c r="H37" s="87">
        <f t="shared" si="2"/>
        <v>0</v>
      </c>
      <c r="I37" s="87">
        <f t="shared" si="2"/>
        <v>0</v>
      </c>
    </row>
    <row r="38" spans="1:9" ht="20.100000000000001" customHeight="1">
      <c r="A38" s="84" t="s">
        <v>118</v>
      </c>
      <c r="B38" s="85" t="s">
        <v>119</v>
      </c>
      <c r="C38" s="85" t="s">
        <v>112</v>
      </c>
      <c r="D38" s="86" t="s">
        <v>95</v>
      </c>
      <c r="E38" s="87">
        <v>1.04</v>
      </c>
      <c r="F38" s="87">
        <v>1.04</v>
      </c>
      <c r="G38" s="87">
        <v>1.04</v>
      </c>
      <c r="H38" s="87">
        <v>0</v>
      </c>
      <c r="I38" s="87">
        <v>0</v>
      </c>
    </row>
    <row r="39" spans="1:9" ht="20.100000000000001" customHeight="1">
      <c r="A39" s="84" t="s">
        <v>99</v>
      </c>
      <c r="B39" s="85"/>
      <c r="C39" s="85"/>
      <c r="D39" s="86" t="s">
        <v>96</v>
      </c>
      <c r="E39" s="87">
        <f t="shared" ref="E39:I41" si="3">E40</f>
        <v>1.78</v>
      </c>
      <c r="F39" s="87">
        <f t="shared" si="3"/>
        <v>1.78</v>
      </c>
      <c r="G39" s="87">
        <f t="shared" si="3"/>
        <v>1.78</v>
      </c>
      <c r="H39" s="87">
        <f t="shared" si="3"/>
        <v>0</v>
      </c>
      <c r="I39" s="87">
        <f t="shared" si="3"/>
        <v>0</v>
      </c>
    </row>
    <row r="40" spans="1:9" ht="20.100000000000001" customHeight="1">
      <c r="A40" s="84"/>
      <c r="B40" s="85" t="s">
        <v>85</v>
      </c>
      <c r="C40" s="85"/>
      <c r="D40" s="86" t="s">
        <v>97</v>
      </c>
      <c r="E40" s="87">
        <f t="shared" si="3"/>
        <v>1.78</v>
      </c>
      <c r="F40" s="87">
        <f t="shared" si="3"/>
        <v>1.78</v>
      </c>
      <c r="G40" s="87">
        <f t="shared" si="3"/>
        <v>1.78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/>
      <c r="B41" s="85"/>
      <c r="C41" s="85" t="s">
        <v>60</v>
      </c>
      <c r="D41" s="86" t="s">
        <v>98</v>
      </c>
      <c r="E41" s="87">
        <f t="shared" si="3"/>
        <v>1.78</v>
      </c>
      <c r="F41" s="87">
        <f t="shared" si="3"/>
        <v>1.78</v>
      </c>
      <c r="G41" s="87">
        <f t="shared" si="3"/>
        <v>1.78</v>
      </c>
      <c r="H41" s="87">
        <f t="shared" si="3"/>
        <v>0</v>
      </c>
      <c r="I41" s="87">
        <f t="shared" si="3"/>
        <v>0</v>
      </c>
    </row>
    <row r="42" spans="1:9" ht="20.100000000000001" customHeight="1">
      <c r="A42" s="84" t="s">
        <v>120</v>
      </c>
      <c r="B42" s="85" t="s">
        <v>116</v>
      </c>
      <c r="C42" s="85" t="s">
        <v>112</v>
      </c>
      <c r="D42" s="86" t="s">
        <v>100</v>
      </c>
      <c r="E42" s="87">
        <v>1.78</v>
      </c>
      <c r="F42" s="87">
        <v>1.78</v>
      </c>
      <c r="G42" s="87">
        <v>1.78</v>
      </c>
      <c r="H42" s="87">
        <v>0</v>
      </c>
      <c r="I42" s="87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125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126</v>
      </c>
      <c r="B3" s="174"/>
      <c r="C3" s="171"/>
      <c r="D3" s="170" t="s">
        <v>127</v>
      </c>
      <c r="E3" s="174"/>
      <c r="F3" s="171"/>
      <c r="G3" s="183" t="s">
        <v>104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128</v>
      </c>
      <c r="R4" s="167" t="s">
        <v>129</v>
      </c>
      <c r="S4" s="170" t="s">
        <v>130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107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131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G8+G42</f>
        <v>31.94</v>
      </c>
      <c r="H7" s="76">
        <f t="shared" si="0"/>
        <v>31.94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132</v>
      </c>
      <c r="D8" s="74"/>
      <c r="E8" s="74"/>
      <c r="F8" s="74"/>
      <c r="G8" s="76">
        <f t="shared" ref="G8:V8" si="1">G9+G12+G14+G16+G18+G20+G22+G24+G26+G28+G30+G32+G34+G36+G38+G40</f>
        <v>28.66</v>
      </c>
      <c r="H8" s="76">
        <f t="shared" si="1"/>
        <v>28.66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133</v>
      </c>
      <c r="D9" s="74"/>
      <c r="E9" s="74"/>
      <c r="F9" s="74"/>
      <c r="G9" s="76">
        <f t="shared" ref="G9:V9" si="2">SUM(G10:G11)</f>
        <v>14.79</v>
      </c>
      <c r="H9" s="76">
        <f t="shared" si="2"/>
        <v>14.79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134</v>
      </c>
      <c r="D10" s="74" t="s">
        <v>135</v>
      </c>
      <c r="E10" s="74" t="s">
        <v>60</v>
      </c>
      <c r="F10" s="74" t="s">
        <v>136</v>
      </c>
      <c r="G10" s="76">
        <v>9.43</v>
      </c>
      <c r="H10" s="76">
        <v>9.43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85</v>
      </c>
      <c r="C11" s="73" t="s">
        <v>137</v>
      </c>
      <c r="D11" s="74" t="s">
        <v>135</v>
      </c>
      <c r="E11" s="74" t="s">
        <v>60</v>
      </c>
      <c r="F11" s="74" t="s">
        <v>136</v>
      </c>
      <c r="G11" s="76">
        <v>5.36</v>
      </c>
      <c r="H11" s="76">
        <v>5.36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138</v>
      </c>
      <c r="D12" s="74"/>
      <c r="E12" s="74"/>
      <c r="F12" s="74"/>
      <c r="G12" s="76">
        <f t="shared" ref="G12:V12" si="3">G13</f>
        <v>1.24</v>
      </c>
      <c r="H12" s="76">
        <f t="shared" si="3"/>
        <v>1.24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88</v>
      </c>
      <c r="C13" s="73" t="s">
        <v>139</v>
      </c>
      <c r="D13" s="74" t="s">
        <v>135</v>
      </c>
      <c r="E13" s="74" t="s">
        <v>60</v>
      </c>
      <c r="F13" s="74" t="s">
        <v>136</v>
      </c>
      <c r="G13" s="76">
        <v>1.24</v>
      </c>
      <c r="H13" s="76">
        <v>1.24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140</v>
      </c>
      <c r="D14" s="74"/>
      <c r="E14" s="74"/>
      <c r="F14" s="74"/>
      <c r="G14" s="76">
        <f t="shared" ref="G14:V14" si="4">G15</f>
        <v>1.04</v>
      </c>
      <c r="H14" s="76">
        <f t="shared" si="4"/>
        <v>1.04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141</v>
      </c>
      <c r="C15" s="73" t="s">
        <v>142</v>
      </c>
      <c r="D15" s="74" t="s">
        <v>135</v>
      </c>
      <c r="E15" s="74" t="s">
        <v>85</v>
      </c>
      <c r="F15" s="74" t="s">
        <v>143</v>
      </c>
      <c r="G15" s="76">
        <v>1.04</v>
      </c>
      <c r="H15" s="76">
        <v>1.04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144</v>
      </c>
      <c r="D16" s="74"/>
      <c r="E16" s="74"/>
      <c r="F16" s="74"/>
      <c r="G16" s="76">
        <f t="shared" ref="G16:V16" si="5">G17</f>
        <v>2.96</v>
      </c>
      <c r="H16" s="76">
        <f t="shared" si="5"/>
        <v>2.96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145</v>
      </c>
      <c r="C17" s="73" t="s">
        <v>146</v>
      </c>
      <c r="D17" s="74" t="s">
        <v>135</v>
      </c>
      <c r="E17" s="74" t="s">
        <v>85</v>
      </c>
      <c r="F17" s="74" t="s">
        <v>143</v>
      </c>
      <c r="G17" s="76">
        <v>2.96</v>
      </c>
      <c r="H17" s="76">
        <v>2.96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147</v>
      </c>
      <c r="D18" s="74"/>
      <c r="E18" s="74"/>
      <c r="F18" s="74"/>
      <c r="G18" s="76">
        <f t="shared" ref="G18:V18" si="6">G19</f>
        <v>0.1</v>
      </c>
      <c r="H18" s="76">
        <f t="shared" si="6"/>
        <v>0.1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148</v>
      </c>
      <c r="C19" s="73" t="s">
        <v>149</v>
      </c>
      <c r="D19" s="74" t="s">
        <v>135</v>
      </c>
      <c r="E19" s="74" t="s">
        <v>85</v>
      </c>
      <c r="F19" s="74" t="s">
        <v>143</v>
      </c>
      <c r="G19" s="76">
        <v>0.1</v>
      </c>
      <c r="H19" s="76">
        <v>0.1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150</v>
      </c>
      <c r="D20" s="74"/>
      <c r="E20" s="74"/>
      <c r="F20" s="74"/>
      <c r="G20" s="76">
        <f t="shared" ref="G20:V20" si="7">G21</f>
        <v>0.1</v>
      </c>
      <c r="H20" s="76">
        <f t="shared" si="7"/>
        <v>0.1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148</v>
      </c>
      <c r="C21" s="73" t="s">
        <v>149</v>
      </c>
      <c r="D21" s="74" t="s">
        <v>135</v>
      </c>
      <c r="E21" s="74" t="s">
        <v>85</v>
      </c>
      <c r="F21" s="74" t="s">
        <v>143</v>
      </c>
      <c r="G21" s="76">
        <v>0.1</v>
      </c>
      <c r="H21" s="76">
        <v>0.1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151</v>
      </c>
      <c r="D22" s="74"/>
      <c r="E22" s="74"/>
      <c r="F22" s="74"/>
      <c r="G22" s="76">
        <f t="shared" ref="G22:V22" si="8">G23</f>
        <v>7.0000000000000007E-2</v>
      </c>
      <c r="H22" s="76">
        <f t="shared" si="8"/>
        <v>7.0000000000000007E-2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148</v>
      </c>
      <c r="C23" s="73" t="s">
        <v>149</v>
      </c>
      <c r="D23" s="74" t="s">
        <v>135</v>
      </c>
      <c r="E23" s="74" t="s">
        <v>85</v>
      </c>
      <c r="F23" s="74" t="s">
        <v>143</v>
      </c>
      <c r="G23" s="76">
        <v>7.0000000000000007E-2</v>
      </c>
      <c r="H23" s="76">
        <v>7.0000000000000007E-2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152</v>
      </c>
      <c r="D24" s="74"/>
      <c r="E24" s="74"/>
      <c r="F24" s="74"/>
      <c r="G24" s="76">
        <f t="shared" ref="G24:V24" si="9">G25</f>
        <v>1.78</v>
      </c>
      <c r="H24" s="76">
        <f t="shared" si="9"/>
        <v>1.78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153</v>
      </c>
      <c r="C25" s="73" t="s">
        <v>98</v>
      </c>
      <c r="D25" s="74" t="s">
        <v>135</v>
      </c>
      <c r="E25" s="74" t="s">
        <v>88</v>
      </c>
      <c r="F25" s="74" t="s">
        <v>154</v>
      </c>
      <c r="G25" s="76">
        <v>1.78</v>
      </c>
      <c r="H25" s="76">
        <v>1.78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155</v>
      </c>
      <c r="D26" s="74"/>
      <c r="E26" s="74"/>
      <c r="F26" s="74"/>
      <c r="G26" s="76">
        <f t="shared" ref="G26:V26" si="10">G27</f>
        <v>0.42</v>
      </c>
      <c r="H26" s="76">
        <f t="shared" si="10"/>
        <v>0.42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85</v>
      </c>
      <c r="C27" s="73" t="s">
        <v>137</v>
      </c>
      <c r="D27" s="74" t="s">
        <v>135</v>
      </c>
      <c r="E27" s="74" t="s">
        <v>60</v>
      </c>
      <c r="F27" s="74" t="s">
        <v>136</v>
      </c>
      <c r="G27" s="76">
        <v>0.42</v>
      </c>
      <c r="H27" s="76">
        <v>0.42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156</v>
      </c>
      <c r="D28" s="74"/>
      <c r="E28" s="74"/>
      <c r="F28" s="74"/>
      <c r="G28" s="76">
        <f t="shared" ref="G28:V28" si="11">G29</f>
        <v>1.24</v>
      </c>
      <c r="H28" s="76">
        <f t="shared" si="11"/>
        <v>1.24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88</v>
      </c>
      <c r="C29" s="73" t="s">
        <v>139</v>
      </c>
      <c r="D29" s="74" t="s">
        <v>135</v>
      </c>
      <c r="E29" s="74" t="s">
        <v>60</v>
      </c>
      <c r="F29" s="74" t="s">
        <v>136</v>
      </c>
      <c r="G29" s="76">
        <v>1.24</v>
      </c>
      <c r="H29" s="76">
        <v>1.24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157</v>
      </c>
      <c r="D30" s="74"/>
      <c r="E30" s="74"/>
      <c r="F30" s="74"/>
      <c r="G30" s="76">
        <f t="shared" ref="G30:V30" si="12">G31</f>
        <v>2.88</v>
      </c>
      <c r="H30" s="76">
        <f t="shared" si="12"/>
        <v>2.88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88</v>
      </c>
      <c r="C31" s="73" t="s">
        <v>139</v>
      </c>
      <c r="D31" s="74" t="s">
        <v>135</v>
      </c>
      <c r="E31" s="74" t="s">
        <v>60</v>
      </c>
      <c r="F31" s="74" t="s">
        <v>136</v>
      </c>
      <c r="G31" s="76">
        <v>2.88</v>
      </c>
      <c r="H31" s="76">
        <v>2.88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158</v>
      </c>
      <c r="D32" s="74"/>
      <c r="E32" s="74"/>
      <c r="F32" s="74"/>
      <c r="G32" s="76">
        <f t="shared" ref="G32:V32" si="13">G33</f>
        <v>0.36</v>
      </c>
      <c r="H32" s="76">
        <f t="shared" si="13"/>
        <v>0.36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303</v>
      </c>
      <c r="B33" s="74" t="s">
        <v>85</v>
      </c>
      <c r="C33" s="73" t="s">
        <v>159</v>
      </c>
      <c r="D33" s="74" t="s">
        <v>160</v>
      </c>
      <c r="E33" s="74" t="s">
        <v>78</v>
      </c>
      <c r="F33" s="74" t="s">
        <v>161</v>
      </c>
      <c r="G33" s="76">
        <v>0.36</v>
      </c>
      <c r="H33" s="76">
        <v>0.36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162</v>
      </c>
      <c r="D34" s="74"/>
      <c r="E34" s="74"/>
      <c r="F34" s="74"/>
      <c r="G34" s="76">
        <f t="shared" ref="G34:V34" si="14">G35</f>
        <v>0.76</v>
      </c>
      <c r="H34" s="76">
        <f t="shared" si="14"/>
        <v>0.76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303</v>
      </c>
      <c r="B35" s="74" t="s">
        <v>85</v>
      </c>
      <c r="C35" s="73" t="s">
        <v>159</v>
      </c>
      <c r="D35" s="74" t="s">
        <v>160</v>
      </c>
      <c r="E35" s="74" t="s">
        <v>78</v>
      </c>
      <c r="F35" s="74" t="s">
        <v>161</v>
      </c>
      <c r="G35" s="76">
        <v>0.76</v>
      </c>
      <c r="H35" s="76">
        <v>0.76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163</v>
      </c>
      <c r="D36" s="74"/>
      <c r="E36" s="74"/>
      <c r="F36" s="74"/>
      <c r="G36" s="76">
        <f t="shared" ref="G36:V36" si="15">G37</f>
        <v>0.03</v>
      </c>
      <c r="H36" s="76">
        <f t="shared" si="15"/>
        <v>0.03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301</v>
      </c>
      <c r="B37" s="74" t="s">
        <v>164</v>
      </c>
      <c r="C37" s="73" t="s">
        <v>165</v>
      </c>
      <c r="D37" s="74" t="s">
        <v>135</v>
      </c>
      <c r="E37" s="74" t="s">
        <v>164</v>
      </c>
      <c r="F37" s="74" t="s">
        <v>166</v>
      </c>
      <c r="G37" s="76">
        <v>0.03</v>
      </c>
      <c r="H37" s="76">
        <v>0.03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167</v>
      </c>
      <c r="D38" s="74"/>
      <c r="E38" s="74"/>
      <c r="F38" s="74"/>
      <c r="G38" s="76">
        <f t="shared" ref="G38:V38" si="16">G39</f>
        <v>0.59</v>
      </c>
      <c r="H38" s="76">
        <f t="shared" si="16"/>
        <v>0.59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>
        <v>301</v>
      </c>
      <c r="B39" s="74" t="s">
        <v>168</v>
      </c>
      <c r="C39" s="73" t="s">
        <v>169</v>
      </c>
      <c r="D39" s="74" t="s">
        <v>135</v>
      </c>
      <c r="E39" s="74" t="s">
        <v>85</v>
      </c>
      <c r="F39" s="74" t="s">
        <v>143</v>
      </c>
      <c r="G39" s="76">
        <v>0.59</v>
      </c>
      <c r="H39" s="76">
        <v>0.59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/>
      <c r="B40" s="74"/>
      <c r="C40" s="73" t="s">
        <v>170</v>
      </c>
      <c r="D40" s="74"/>
      <c r="E40" s="74"/>
      <c r="F40" s="74"/>
      <c r="G40" s="76">
        <f t="shared" ref="G40:V40" si="17">G41</f>
        <v>0.3</v>
      </c>
      <c r="H40" s="76">
        <f t="shared" si="17"/>
        <v>0.3</v>
      </c>
      <c r="I40" s="76">
        <f t="shared" si="17"/>
        <v>0</v>
      </c>
      <c r="J40" s="76">
        <f t="shared" si="17"/>
        <v>0</v>
      </c>
      <c r="K40" s="76">
        <f t="shared" si="17"/>
        <v>0</v>
      </c>
      <c r="L40" s="76">
        <f t="shared" si="17"/>
        <v>0</v>
      </c>
      <c r="M40" s="76">
        <f t="shared" si="17"/>
        <v>0</v>
      </c>
      <c r="N40" s="76">
        <f t="shared" si="17"/>
        <v>0</v>
      </c>
      <c r="O40" s="76">
        <f t="shared" si="17"/>
        <v>0</v>
      </c>
      <c r="P40" s="76">
        <f t="shared" si="17"/>
        <v>0</v>
      </c>
      <c r="Q40" s="76">
        <f t="shared" si="17"/>
        <v>0</v>
      </c>
      <c r="R40" s="76">
        <f t="shared" si="17"/>
        <v>0</v>
      </c>
      <c r="S40" s="76">
        <f t="shared" si="17"/>
        <v>0</v>
      </c>
      <c r="T40" s="76">
        <f t="shared" si="17"/>
        <v>0</v>
      </c>
      <c r="U40" s="76">
        <f t="shared" si="17"/>
        <v>0</v>
      </c>
      <c r="V40" s="76">
        <f t="shared" si="17"/>
        <v>0</v>
      </c>
    </row>
    <row r="41" spans="1:22" ht="20.100000000000001" customHeight="1">
      <c r="A41" s="73">
        <v>302</v>
      </c>
      <c r="B41" s="74" t="s">
        <v>171</v>
      </c>
      <c r="C41" s="73" t="s">
        <v>172</v>
      </c>
      <c r="D41" s="74" t="s">
        <v>173</v>
      </c>
      <c r="E41" s="74" t="s">
        <v>60</v>
      </c>
      <c r="F41" s="74" t="s">
        <v>174</v>
      </c>
      <c r="G41" s="76">
        <v>0.3</v>
      </c>
      <c r="H41" s="76">
        <v>0.3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175</v>
      </c>
      <c r="D42" s="74"/>
      <c r="E42" s="74"/>
      <c r="F42" s="74"/>
      <c r="G42" s="76">
        <f t="shared" ref="G42:V42" si="18">G43+G49+G51</f>
        <v>3.28</v>
      </c>
      <c r="H42" s="76">
        <f t="shared" si="18"/>
        <v>3.28</v>
      </c>
      <c r="I42" s="76">
        <f t="shared" si="18"/>
        <v>0</v>
      </c>
      <c r="J42" s="76">
        <f t="shared" si="18"/>
        <v>0</v>
      </c>
      <c r="K42" s="76">
        <f t="shared" si="18"/>
        <v>0</v>
      </c>
      <c r="L42" s="76">
        <f t="shared" si="18"/>
        <v>0</v>
      </c>
      <c r="M42" s="76">
        <f t="shared" si="18"/>
        <v>0</v>
      </c>
      <c r="N42" s="76">
        <f t="shared" si="18"/>
        <v>0</v>
      </c>
      <c r="O42" s="76">
        <f t="shared" si="18"/>
        <v>0</v>
      </c>
      <c r="P42" s="76">
        <f t="shared" si="18"/>
        <v>0</v>
      </c>
      <c r="Q42" s="76">
        <f t="shared" si="18"/>
        <v>0</v>
      </c>
      <c r="R42" s="76">
        <f t="shared" si="18"/>
        <v>0</v>
      </c>
      <c r="S42" s="76">
        <f t="shared" si="18"/>
        <v>0</v>
      </c>
      <c r="T42" s="76">
        <f t="shared" si="18"/>
        <v>0</v>
      </c>
      <c r="U42" s="76">
        <f t="shared" si="18"/>
        <v>0</v>
      </c>
      <c r="V42" s="76">
        <f t="shared" si="18"/>
        <v>0</v>
      </c>
    </row>
    <row r="43" spans="1:22" ht="20.100000000000001" customHeight="1">
      <c r="A43" s="73"/>
      <c r="B43" s="74"/>
      <c r="C43" s="73" t="s">
        <v>176</v>
      </c>
      <c r="D43" s="74"/>
      <c r="E43" s="74"/>
      <c r="F43" s="74"/>
      <c r="G43" s="76">
        <f t="shared" ref="G43:V43" si="19">SUM(G44:G48)</f>
        <v>0.65</v>
      </c>
      <c r="H43" s="76">
        <f t="shared" si="19"/>
        <v>0.65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60</v>
      </c>
      <c r="C44" s="73" t="s">
        <v>177</v>
      </c>
      <c r="D44" s="74" t="s">
        <v>173</v>
      </c>
      <c r="E44" s="74" t="s">
        <v>60</v>
      </c>
      <c r="F44" s="74" t="s">
        <v>174</v>
      </c>
      <c r="G44" s="76">
        <v>0.18</v>
      </c>
      <c r="H44" s="76">
        <v>0.18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>
        <v>302</v>
      </c>
      <c r="B45" s="74" t="s">
        <v>178</v>
      </c>
      <c r="C45" s="73" t="s">
        <v>179</v>
      </c>
      <c r="D45" s="74" t="s">
        <v>173</v>
      </c>
      <c r="E45" s="74" t="s">
        <v>60</v>
      </c>
      <c r="F45" s="74" t="s">
        <v>174</v>
      </c>
      <c r="G45" s="76">
        <v>0.08</v>
      </c>
      <c r="H45" s="76">
        <v>0.08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>
        <v>302</v>
      </c>
      <c r="B46" s="74" t="s">
        <v>94</v>
      </c>
      <c r="C46" s="73" t="s">
        <v>180</v>
      </c>
      <c r="D46" s="74" t="s">
        <v>173</v>
      </c>
      <c r="E46" s="74" t="s">
        <v>60</v>
      </c>
      <c r="F46" s="74" t="s">
        <v>174</v>
      </c>
      <c r="G46" s="76">
        <v>0.2</v>
      </c>
      <c r="H46" s="76">
        <v>0.2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302</v>
      </c>
      <c r="B47" s="74" t="s">
        <v>181</v>
      </c>
      <c r="C47" s="73" t="s">
        <v>182</v>
      </c>
      <c r="D47" s="74" t="s">
        <v>173</v>
      </c>
      <c r="E47" s="74" t="s">
        <v>88</v>
      </c>
      <c r="F47" s="74" t="s">
        <v>183</v>
      </c>
      <c r="G47" s="76">
        <v>0.14000000000000001</v>
      </c>
      <c r="H47" s="76">
        <v>0.14000000000000001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>
        <v>302</v>
      </c>
      <c r="B48" s="74" t="s">
        <v>184</v>
      </c>
      <c r="C48" s="73" t="s">
        <v>185</v>
      </c>
      <c r="D48" s="74" t="s">
        <v>173</v>
      </c>
      <c r="E48" s="74" t="s">
        <v>186</v>
      </c>
      <c r="F48" s="74" t="s">
        <v>187</v>
      </c>
      <c r="G48" s="76">
        <v>0.05</v>
      </c>
      <c r="H48" s="76">
        <v>0.05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/>
      <c r="B49" s="74"/>
      <c r="C49" s="73" t="s">
        <v>188</v>
      </c>
      <c r="D49" s="74"/>
      <c r="E49" s="74"/>
      <c r="F49" s="74"/>
      <c r="G49" s="76">
        <f t="shared" ref="G49:V49" si="20">G50</f>
        <v>0.6</v>
      </c>
      <c r="H49" s="76">
        <f t="shared" si="20"/>
        <v>0.6</v>
      </c>
      <c r="I49" s="76">
        <f t="shared" si="20"/>
        <v>0</v>
      </c>
      <c r="J49" s="76">
        <f t="shared" si="20"/>
        <v>0</v>
      </c>
      <c r="K49" s="76">
        <f t="shared" si="20"/>
        <v>0</v>
      </c>
      <c r="L49" s="76">
        <f t="shared" si="20"/>
        <v>0</v>
      </c>
      <c r="M49" s="76">
        <f t="shared" si="20"/>
        <v>0</v>
      </c>
      <c r="N49" s="76">
        <f t="shared" si="20"/>
        <v>0</v>
      </c>
      <c r="O49" s="76">
        <f t="shared" si="20"/>
        <v>0</v>
      </c>
      <c r="P49" s="76">
        <f t="shared" si="20"/>
        <v>0</v>
      </c>
      <c r="Q49" s="76">
        <f t="shared" si="20"/>
        <v>0</v>
      </c>
      <c r="R49" s="76">
        <f t="shared" si="20"/>
        <v>0</v>
      </c>
      <c r="S49" s="76">
        <f t="shared" si="20"/>
        <v>0</v>
      </c>
      <c r="T49" s="76">
        <f t="shared" si="20"/>
        <v>0</v>
      </c>
      <c r="U49" s="76">
        <f t="shared" si="20"/>
        <v>0</v>
      </c>
      <c r="V49" s="76">
        <f t="shared" si="20"/>
        <v>0</v>
      </c>
    </row>
    <row r="50" spans="1:22" ht="20.100000000000001" customHeight="1">
      <c r="A50" s="73">
        <v>302</v>
      </c>
      <c r="B50" s="74" t="s">
        <v>178</v>
      </c>
      <c r="C50" s="73" t="s">
        <v>179</v>
      </c>
      <c r="D50" s="74" t="s">
        <v>173</v>
      </c>
      <c r="E50" s="74" t="s">
        <v>60</v>
      </c>
      <c r="F50" s="74" t="s">
        <v>174</v>
      </c>
      <c r="G50" s="76">
        <v>0.6</v>
      </c>
      <c r="H50" s="76">
        <v>0.6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/>
      <c r="B51" s="74"/>
      <c r="C51" s="73" t="s">
        <v>189</v>
      </c>
      <c r="D51" s="74"/>
      <c r="E51" s="74"/>
      <c r="F51" s="74"/>
      <c r="G51" s="76">
        <f t="shared" ref="G51:V51" si="21">G52</f>
        <v>2.0299999999999998</v>
      </c>
      <c r="H51" s="76">
        <f t="shared" si="21"/>
        <v>2.0299999999999998</v>
      </c>
      <c r="I51" s="76">
        <f t="shared" si="21"/>
        <v>0</v>
      </c>
      <c r="J51" s="76">
        <f t="shared" si="21"/>
        <v>0</v>
      </c>
      <c r="K51" s="76">
        <f t="shared" si="21"/>
        <v>0</v>
      </c>
      <c r="L51" s="76">
        <f t="shared" si="21"/>
        <v>0</v>
      </c>
      <c r="M51" s="76">
        <f t="shared" si="21"/>
        <v>0</v>
      </c>
      <c r="N51" s="76">
        <f t="shared" si="21"/>
        <v>0</v>
      </c>
      <c r="O51" s="76">
        <f t="shared" si="21"/>
        <v>0</v>
      </c>
      <c r="P51" s="76">
        <f t="shared" si="21"/>
        <v>0</v>
      </c>
      <c r="Q51" s="76">
        <f t="shared" si="21"/>
        <v>0</v>
      </c>
      <c r="R51" s="76">
        <f t="shared" si="21"/>
        <v>0</v>
      </c>
      <c r="S51" s="76">
        <f t="shared" si="21"/>
        <v>0</v>
      </c>
      <c r="T51" s="76">
        <f t="shared" si="21"/>
        <v>0</v>
      </c>
      <c r="U51" s="76">
        <f t="shared" si="21"/>
        <v>0</v>
      </c>
      <c r="V51" s="76">
        <f t="shared" si="21"/>
        <v>0</v>
      </c>
    </row>
    <row r="52" spans="1:22" ht="20.100000000000001" customHeight="1">
      <c r="A52" s="73">
        <v>302</v>
      </c>
      <c r="B52" s="74" t="s">
        <v>190</v>
      </c>
      <c r="C52" s="73" t="s">
        <v>191</v>
      </c>
      <c r="D52" s="74" t="s">
        <v>173</v>
      </c>
      <c r="E52" s="74" t="s">
        <v>60</v>
      </c>
      <c r="F52" s="74" t="s">
        <v>174</v>
      </c>
      <c r="G52" s="76">
        <v>2.0299999999999998</v>
      </c>
      <c r="H52" s="76">
        <v>2.0299999999999998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192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193</v>
      </c>
      <c r="B3" s="62" t="s">
        <v>194</v>
      </c>
      <c r="C3" s="57"/>
    </row>
    <row r="4" spans="1:3" s="56" customFormat="1" ht="30" customHeight="1">
      <c r="A4" s="63" t="s">
        <v>195</v>
      </c>
      <c r="B4" s="64">
        <v>0.05</v>
      </c>
      <c r="C4" s="65"/>
    </row>
    <row r="5" spans="1:3" s="56" customFormat="1" ht="30" customHeight="1">
      <c r="A5" s="66" t="s">
        <v>196</v>
      </c>
      <c r="B5" s="64">
        <v>0</v>
      </c>
      <c r="C5" s="65"/>
    </row>
    <row r="6" spans="1:3" s="56" customFormat="1" ht="30" customHeight="1">
      <c r="A6" s="66" t="s">
        <v>197</v>
      </c>
      <c r="B6" s="64">
        <v>0.05</v>
      </c>
      <c r="C6" s="65"/>
    </row>
    <row r="7" spans="1:3" s="56" customFormat="1" ht="30" customHeight="1">
      <c r="A7" s="66" t="s">
        <v>198</v>
      </c>
      <c r="B7" s="64">
        <v>0</v>
      </c>
      <c r="C7" s="65"/>
    </row>
    <row r="8" spans="1:3" s="56" customFormat="1" ht="30" customHeight="1">
      <c r="A8" s="66" t="s">
        <v>199</v>
      </c>
      <c r="B8" s="64">
        <v>0</v>
      </c>
      <c r="C8" s="65"/>
    </row>
    <row r="9" spans="1:3" s="56" customFormat="1" ht="30" customHeight="1">
      <c r="A9" s="66" t="s">
        <v>200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201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202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102</v>
      </c>
      <c r="B3" s="190"/>
      <c r="C3" s="191"/>
      <c r="D3" s="196" t="s">
        <v>103</v>
      </c>
      <c r="E3" s="192" t="s">
        <v>104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105</v>
      </c>
      <c r="G4" s="193"/>
      <c r="H4" s="193"/>
      <c r="I4" s="43" t="s">
        <v>106</v>
      </c>
    </row>
    <row r="5" spans="1:9" s="34" customFormat="1" ht="37.5" customHeight="1">
      <c r="A5" s="194"/>
      <c r="B5" s="195"/>
      <c r="C5" s="195"/>
      <c r="D5" s="198"/>
      <c r="E5" s="199"/>
      <c r="F5" s="42" t="s">
        <v>107</v>
      </c>
      <c r="G5" s="42" t="s">
        <v>108</v>
      </c>
      <c r="H5" s="42" t="s">
        <v>109</v>
      </c>
      <c r="I5" s="42" t="s">
        <v>107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203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126</v>
      </c>
      <c r="B3" s="29" t="s">
        <v>127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3.28</v>
      </c>
      <c r="D4" s="33"/>
    </row>
    <row r="5" spans="1:4" ht="20.100000000000001" customHeight="1">
      <c r="A5" s="30" t="s">
        <v>204</v>
      </c>
      <c r="B5" s="31"/>
      <c r="C5" s="32">
        <f>SUM(C6:C11)</f>
        <v>3.28</v>
      </c>
    </row>
    <row r="6" spans="1:4" ht="20.100000000000001" customHeight="1">
      <c r="A6" s="30" t="s">
        <v>205</v>
      </c>
      <c r="B6" s="31" t="s">
        <v>174</v>
      </c>
      <c r="C6" s="32">
        <v>0.18</v>
      </c>
    </row>
    <row r="7" spans="1:4" ht="20.100000000000001" customHeight="1">
      <c r="A7" s="30" t="s">
        <v>206</v>
      </c>
      <c r="B7" s="31" t="s">
        <v>174</v>
      </c>
      <c r="C7" s="32">
        <v>0.68</v>
      </c>
    </row>
    <row r="8" spans="1:4" ht="20.100000000000001" customHeight="1">
      <c r="A8" s="30" t="s">
        <v>207</v>
      </c>
      <c r="B8" s="31" t="s">
        <v>174</v>
      </c>
      <c r="C8" s="32">
        <v>0.2</v>
      </c>
    </row>
    <row r="9" spans="1:4" ht="20.100000000000001" customHeight="1">
      <c r="A9" s="30" t="s">
        <v>208</v>
      </c>
      <c r="B9" s="31" t="s">
        <v>183</v>
      </c>
      <c r="C9" s="32">
        <v>0.14000000000000001</v>
      </c>
    </row>
    <row r="10" spans="1:4" ht="20.100000000000001" customHeight="1">
      <c r="A10" s="30" t="s">
        <v>209</v>
      </c>
      <c r="B10" s="31" t="s">
        <v>187</v>
      </c>
      <c r="C10" s="32">
        <v>0.05</v>
      </c>
    </row>
    <row r="11" spans="1:4" ht="20.100000000000001" customHeight="1">
      <c r="A11" s="30" t="s">
        <v>210</v>
      </c>
      <c r="B11" s="31" t="s">
        <v>174</v>
      </c>
      <c r="C11" s="32">
        <v>2.0299999999999998</v>
      </c>
    </row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211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212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213</v>
      </c>
      <c r="B4" s="201"/>
      <c r="C4" s="201"/>
      <c r="D4" s="201"/>
      <c r="E4" s="201"/>
      <c r="F4" s="201"/>
      <c r="G4" s="201"/>
      <c r="H4" s="201"/>
      <c r="I4" s="201"/>
      <c r="J4" s="201" t="s">
        <v>214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215</v>
      </c>
      <c r="B5" s="201" t="s">
        <v>216</v>
      </c>
      <c r="C5" s="201"/>
      <c r="D5" s="201"/>
      <c r="E5" s="201"/>
      <c r="F5" s="201"/>
      <c r="G5" s="201"/>
      <c r="H5" s="201"/>
      <c r="I5" s="201"/>
      <c r="J5" s="201" t="s">
        <v>217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218</v>
      </c>
      <c r="C6" s="201"/>
      <c r="D6" s="201"/>
      <c r="E6" s="201"/>
      <c r="F6" s="201"/>
      <c r="G6" s="201"/>
      <c r="H6" s="201"/>
      <c r="I6" s="201"/>
      <c r="J6" s="201" t="s">
        <v>219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220</v>
      </c>
      <c r="C7" s="205"/>
      <c r="D7" s="205"/>
      <c r="E7" s="205"/>
      <c r="F7" s="205"/>
      <c r="G7" s="205"/>
      <c r="H7" s="23" t="s">
        <v>221</v>
      </c>
      <c r="I7" s="23"/>
      <c r="J7" s="205" t="s">
        <v>222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223</v>
      </c>
      <c r="C8" s="201"/>
      <c r="D8" s="201"/>
      <c r="E8" s="201"/>
      <c r="F8" s="201"/>
      <c r="G8" s="201"/>
      <c r="H8" s="22" t="s">
        <v>104</v>
      </c>
      <c r="I8" s="22"/>
      <c r="J8" s="201" t="s">
        <v>224</v>
      </c>
      <c r="K8" s="201"/>
      <c r="L8" s="201"/>
      <c r="M8" s="201"/>
      <c r="N8" s="201"/>
      <c r="O8" s="201"/>
      <c r="P8" s="201"/>
      <c r="Q8" s="22" t="s">
        <v>225</v>
      </c>
      <c r="R8" s="201"/>
      <c r="S8" s="201"/>
      <c r="T8" s="201"/>
    </row>
    <row r="9" spans="1:20" ht="20.100000000000001" customHeight="1">
      <c r="A9" s="201"/>
      <c r="B9" s="201" t="s">
        <v>226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227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228</v>
      </c>
      <c r="B11" s="201" t="s">
        <v>229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230</v>
      </c>
      <c r="C12" s="201"/>
      <c r="D12" s="201" t="s">
        <v>231</v>
      </c>
      <c r="E12" s="201"/>
      <c r="F12" s="201" t="s">
        <v>232</v>
      </c>
      <c r="G12" s="201"/>
      <c r="H12" s="201" t="s">
        <v>233</v>
      </c>
      <c r="I12" s="201"/>
      <c r="J12" s="201"/>
      <c r="K12" s="201"/>
      <c r="L12" s="201"/>
      <c r="M12" s="201"/>
      <c r="N12" s="201"/>
      <c r="O12" s="201"/>
      <c r="P12" s="201" t="s">
        <v>234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235</v>
      </c>
      <c r="E13" s="201"/>
      <c r="F13" s="201" t="s">
        <v>236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237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238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239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240</v>
      </c>
      <c r="E17" s="201"/>
      <c r="F17" s="201" t="s">
        <v>241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242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243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244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245</v>
      </c>
      <c r="E21" s="201"/>
      <c r="F21" s="201" t="s">
        <v>246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247</v>
      </c>
      <c r="B22" s="202"/>
      <c r="C22" s="202"/>
      <c r="D22" s="202"/>
      <c r="E22" s="202"/>
      <c r="F22" s="202"/>
      <c r="G22" s="202"/>
      <c r="H22" s="203" t="s">
        <v>248</v>
      </c>
      <c r="I22" s="203"/>
      <c r="J22" s="204"/>
      <c r="K22" s="204"/>
      <c r="L22" s="204" t="s">
        <v>249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250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251</v>
      </c>
      <c r="B3" s="7" t="s">
        <v>252</v>
      </c>
      <c r="C3" s="6" t="s">
        <v>251</v>
      </c>
      <c r="D3" s="7" t="s">
        <v>253</v>
      </c>
    </row>
    <row r="4" spans="1:4" s="1" customFormat="1" ht="30" customHeight="1">
      <c r="A4" s="8" t="s">
        <v>254</v>
      </c>
      <c r="B4" s="9"/>
      <c r="C4" s="10" t="s">
        <v>255</v>
      </c>
      <c r="D4" s="11">
        <v>0</v>
      </c>
    </row>
    <row r="5" spans="1:4" s="1" customFormat="1" ht="30" customHeight="1">
      <c r="A5" s="8" t="s">
        <v>256</v>
      </c>
      <c r="B5" s="9"/>
      <c r="C5" s="10" t="s">
        <v>257</v>
      </c>
      <c r="D5" s="9"/>
    </row>
    <row r="6" spans="1:4" s="1" customFormat="1" ht="30" customHeight="1">
      <c r="A6" s="8" t="s">
        <v>258</v>
      </c>
      <c r="B6" s="9"/>
      <c r="C6" s="10" t="s">
        <v>259</v>
      </c>
      <c r="D6" s="9"/>
    </row>
    <row r="7" spans="1:4" s="1" customFormat="1" ht="30" customHeight="1">
      <c r="A7" s="8" t="s">
        <v>260</v>
      </c>
      <c r="B7" s="9"/>
      <c r="C7" s="10" t="s">
        <v>261</v>
      </c>
      <c r="D7" s="9"/>
    </row>
    <row r="8" spans="1:4" s="1" customFormat="1" ht="30" customHeight="1">
      <c r="A8" s="8" t="s">
        <v>262</v>
      </c>
      <c r="B8" s="9"/>
      <c r="C8" s="10" t="s">
        <v>263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264</v>
      </c>
      <c r="B10" s="13"/>
      <c r="C10" s="14" t="s">
        <v>265</v>
      </c>
      <c r="D10" s="13"/>
    </row>
    <row r="11" spans="1:4" s="1" customFormat="1" ht="30" customHeight="1">
      <c r="A11" s="15" t="s">
        <v>266</v>
      </c>
      <c r="B11" s="9"/>
      <c r="C11" s="16" t="s">
        <v>267</v>
      </c>
      <c r="D11" s="9"/>
    </row>
    <row r="12" spans="1:4" s="1" customFormat="1" ht="30" customHeight="1">
      <c r="A12" s="16" t="s">
        <v>268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2052-10.1.0.7698</vt:lpwstr>
  </property>
</Properties>
</file>