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9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'2部门收入总体情况表'!$A$1:$V$52</definedName>
    <definedName name="_xlnm.Print_Area" localSheetId="2">'3部门支出总体情况表'!$A$1:$J$50</definedName>
    <definedName name="_xlnm.Print_Area" localSheetId="3">'4部门财政拨款收支总体情况表'!$A$1:$D$19</definedName>
    <definedName name="_xlnm.Print_Area" localSheetId="4">'5一般公共预算支出情况表'!$A$1:$I$50</definedName>
    <definedName name="_xlnm.Print_Area" localSheetId="5">'6一般公共预算基本支出情况表'!$A$1:$V$56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8" i="57"/>
  <c r="U48"/>
  <c r="T48"/>
  <c r="S48"/>
  <c r="R48"/>
  <c r="Q48"/>
  <c r="P48"/>
  <c r="O48"/>
  <c r="N48"/>
  <c r="M48"/>
  <c r="L48"/>
  <c r="K48"/>
  <c r="J48"/>
  <c r="I48"/>
  <c r="H48"/>
  <c r="G48"/>
  <c r="V47"/>
  <c r="U47"/>
  <c r="T47"/>
  <c r="S47"/>
  <c r="R47"/>
  <c r="Q47"/>
  <c r="P47"/>
  <c r="O47"/>
  <c r="N47"/>
  <c r="M47"/>
  <c r="L47"/>
  <c r="K47"/>
  <c r="J47"/>
  <c r="I47"/>
  <c r="H47"/>
  <c r="G47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9" i="32"/>
  <c r="H49"/>
  <c r="G49"/>
  <c r="F49"/>
  <c r="E49"/>
  <c r="I48"/>
  <c r="H48"/>
  <c r="G48"/>
  <c r="F48"/>
  <c r="E48"/>
  <c r="I47"/>
  <c r="H47"/>
  <c r="G47"/>
  <c r="F47"/>
  <c r="E47"/>
  <c r="I45"/>
  <c r="H45"/>
  <c r="G45"/>
  <c r="F45"/>
  <c r="E45"/>
  <c r="I44"/>
  <c r="H44"/>
  <c r="G44"/>
  <c r="F44"/>
  <c r="E44"/>
  <c r="I43"/>
  <c r="H43"/>
  <c r="G43"/>
  <c r="F43"/>
  <c r="E43"/>
  <c r="I41"/>
  <c r="H41"/>
  <c r="G41"/>
  <c r="F41"/>
  <c r="E41"/>
  <c r="I39"/>
  <c r="H39"/>
  <c r="G39"/>
  <c r="F39"/>
  <c r="E39"/>
  <c r="I37"/>
  <c r="H37"/>
  <c r="G37"/>
  <c r="F37"/>
  <c r="E37"/>
  <c r="I36"/>
  <c r="H36"/>
  <c r="G36"/>
  <c r="F36"/>
  <c r="E36"/>
  <c r="I34"/>
  <c r="H34"/>
  <c r="G34"/>
  <c r="F34"/>
  <c r="E34"/>
  <c r="I33"/>
  <c r="H33"/>
  <c r="G33"/>
  <c r="F33"/>
  <c r="E33"/>
  <c r="I32"/>
  <c r="H32"/>
  <c r="G32"/>
  <c r="F32"/>
  <c r="E32"/>
  <c r="I30"/>
  <c r="H30"/>
  <c r="G30"/>
  <c r="F30"/>
  <c r="E30"/>
  <c r="I29"/>
  <c r="H29"/>
  <c r="G29"/>
  <c r="F29"/>
  <c r="E29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9" i="9"/>
  <c r="I49"/>
  <c r="H49"/>
  <c r="G49"/>
  <c r="F49"/>
  <c r="E49"/>
  <c r="J48"/>
  <c r="I48"/>
  <c r="H48"/>
  <c r="G48"/>
  <c r="F48"/>
  <c r="E48"/>
  <c r="J47"/>
  <c r="I47"/>
  <c r="H47"/>
  <c r="G47"/>
  <c r="F47"/>
  <c r="E47"/>
  <c r="J45"/>
  <c r="I45"/>
  <c r="H45"/>
  <c r="G45"/>
  <c r="F45"/>
  <c r="E45"/>
  <c r="J44"/>
  <c r="I44"/>
  <c r="H44"/>
  <c r="G44"/>
  <c r="F44"/>
  <c r="E44"/>
  <c r="J43"/>
  <c r="I43"/>
  <c r="H43"/>
  <c r="G43"/>
  <c r="F43"/>
  <c r="E43"/>
  <c r="J41"/>
  <c r="I41"/>
  <c r="H41"/>
  <c r="G41"/>
  <c r="F41"/>
  <c r="E41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4"/>
  <c r="I34"/>
  <c r="H34"/>
  <c r="G34"/>
  <c r="F34"/>
  <c r="E34"/>
  <c r="J33"/>
  <c r="I33"/>
  <c r="H33"/>
  <c r="G33"/>
  <c r="F33"/>
  <c r="E33"/>
  <c r="J32"/>
  <c r="I32"/>
  <c r="H32"/>
  <c r="G32"/>
  <c r="F32"/>
  <c r="E32"/>
  <c r="J30"/>
  <c r="I30"/>
  <c r="H30"/>
  <c r="G30"/>
  <c r="F30"/>
  <c r="E30"/>
  <c r="J29"/>
  <c r="I29"/>
  <c r="H29"/>
  <c r="G29"/>
  <c r="F29"/>
  <c r="E29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50" i="5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V7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<sst xmlns="http://schemas.openxmlformats.org/spreadsheetml/2006/main" count="838" uniqueCount="277">
  <si>
    <t>2019年部门收支总体情况表</t>
  </si>
  <si>
    <t>单位名称：焦作西部产业集聚区管理委员会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</si>
  <si>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</si>
  <si>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</si>
  <si>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</si>
  <si>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</si>
  <si>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</si>
  <si>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</si>
  <si>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</si>
  <si>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</si>
  <si>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</si>
  <si>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</si>
  <si>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</si>
  <si>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</si>
  <si>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</si>
  <si>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</si>
  <si>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</si>
  <si>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</si>
  <si>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</si>
  <si>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</si>
  <si>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</si>
  <si>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</si>
  <si>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</si>
  <si>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</si>
  <si>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</si>
  <si>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</si>
  <si>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</si>
  <si>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</si>
  <si>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</si>
  <si>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</si>
  <si>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</si>
  <si>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</si>
  <si>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</si>
  <si>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</si>
  <si>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</si>
  <si>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</si>
  <si>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</si>
  <si>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</si>
  <si>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</si>
  <si>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</si>
  <si>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</si>
  <si>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</si>
  <si>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</si>
  <si>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</si>
  <si>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</si>
  <si>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</si>
  <si>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</si>
  <si>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</si>
  <si>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</si>
  <si>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</si>
  <si>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</si>
  <si>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</si>
  <si>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</si>
  <si>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</si>
  <si>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</si>
  <si>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</si>
  <si>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</si>
  <si>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</si>
  <si>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201</t>
  </si>
  <si>
    <t>03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</si>
  <si>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</si>
  <si>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</si>
  <si>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</si>
  <si>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</si>
  <si>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</si>
  <si>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</si>
  <si>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</si>
  <si>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</si>
  <si>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</si>
  <si>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</si>
  <si>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</si>
  <si>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</si>
  <si>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</si>
  <si>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人事代理工资</t>
  </si>
  <si>
    <t xml:space="preserve">      在职人员定额公用经费</t>
  </si>
  <si>
    <t xml:space="preserve">      特勤中队经费</t>
  </si>
  <si>
    <t xml:space="preserve">      项目观摩经费</t>
  </si>
  <si>
    <t xml:space="preserve">      见习大学生工资</t>
  </si>
  <si>
    <t xml:space="preserve">      协调费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</si>
  <si>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</si>
  <si>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</si>
  <si>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</si>
  <si>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</si>
  <si>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</si>
  <si>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</si>
  <si>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</si>
  <si>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</si>
  <si>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</si>
  <si>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</si>
  <si>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</si>
  <si>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</si>
  <si>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</si>
  <si>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</si>
  <si>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</si>
  <si>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</si>
  <si>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</si>
  <si>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</si>
  <si>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</si>
  <si>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</si>
  <si>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</si>
  <si>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</si>
  <si>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</si>
  <si>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</si>
  <si>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</si>
  <si>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</si>
  <si>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</si>
  <si>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</si>
  <si>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</si>
  <si>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</si>
  <si>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</si>
  <si>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</si>
  <si>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</si>
  <si>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</si>
  <si>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</si>
  <si>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</si>
  <si>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</si>
  <si>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</si>
  <si>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</si>
  <si>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</si>
  <si>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</si>
  <si>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</si>
  <si>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</si>
  <si>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50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</si>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</sst>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"/>
    <numFmt numFmtId="177" formatCode="#,##0.0000"/>
    <numFmt numFmtId="178" formatCode="0.00_);[Red]\(0.00\)"/>
    <numFmt numFmtId="179" formatCode="#,##0_);[Red]\(#,##0\)"/>
    <numFmt numFmtId="180" formatCode="00"/>
    <numFmt numFmtId="181" formatCode="#,##0.0_);[Red]\(#,##0.0\)"/>
    <numFmt numFmtId="182" formatCode="#,##0.00_ "/>
    <numFmt numFmtId="183" formatCode="0000"/>
    <numFmt numFmtId="184" formatCode="#,##0.00_);[Red]\(#,##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9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9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9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1" fontId="9" fillId="0" borderId="0" xfId="16" applyNumberFormat="1" applyFont="1" applyFill="1" applyAlignment="1" applyProtection="1">
      <alignment vertical="center"/>
    </xf>
    <xf numFmtId="181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1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2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6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6" fontId="1" fillId="0" borderId="24" xfId="66" applyNumberFormat="1" applyFont="1" applyFill="1" applyBorder="1" applyAlignment="1">
      <alignment horizontal="left" vertical="center"/>
    </xf>
    <xf numFmtId="176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1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21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D7" sqref="D7"/>
    </sheetView>
  </sheetViews>
  <sheetFormatPr defaultColWidth="6.875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6.875" style="90"/>
  </cols>
  <sheetData>
    <row r="1" spans="1:10" ht="42" customHeight="1">
      <c r="A1" s="142" t="s">
        <v>0</v>
      </c>
      <c r="B1" s="142"/>
      <c r="C1" s="142"/>
      <c r="D1" s="142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298.37</v>
      </c>
      <c r="C4" s="99" t="s">
        <v>7</v>
      </c>
      <c r="D4" s="100">
        <v>242.34</v>
      </c>
    </row>
    <row r="5" spans="1:10" s="89" customFormat="1" ht="23.25" customHeight="1">
      <c r="A5" s="97" t="s">
        <v>8</v>
      </c>
      <c r="B5" s="101">
        <v>298.37</v>
      </c>
      <c r="C5" s="99" t="s">
        <v>9</v>
      </c>
      <c r="D5" s="100">
        <v>231.12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11.22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56.03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298.37</v>
      </c>
      <c r="C15" s="121" t="s">
        <v>19</v>
      </c>
      <c r="D15" s="100">
        <v>298.37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298.37</v>
      </c>
      <c r="C19" s="127" t="s">
        <v>25</v>
      </c>
      <c r="D19" s="128">
        <v>298.37</v>
      </c>
    </row>
    <row r="20" spans="1:10" ht="9.75" customHeight="1">
      <c r="B20" s="129"/>
    </row>
    <row r="21" spans="1:10">
      <c r="H21" s="129"/>
    </row>
    <row r="24" spans="1:10">
      <c r="C24" s="129"/>
    </row>
    <row r="25" spans="1:10">
      <c r="B25" s="129"/>
    </row>
    <row r="31" spans="1:10">
      <c r="J31" s="129"/>
    </row>
  </sheetData>
  <sheetProtection formatCells="0" formatColumns="0" formatRows="0"/>
  <mergeCells count="1">
    <mergeCell ref="A1:D1"/>
  </mergeCells>
  <phoneticPr fontId="19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4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1" t="s">
        <v>219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02" t="s">
        <v>2</v>
      </c>
      <c r="R2" s="202"/>
      <c r="S2" s="202"/>
      <c r="T2" s="202"/>
    </row>
    <row r="3" spans="1:20" ht="20.100000000000001" customHeight="1">
      <c r="A3" s="203" t="s">
        <v>220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1:20" ht="20.100000000000001" customHeight="1">
      <c r="A4" s="203" t="s">
        <v>221</v>
      </c>
      <c r="B4" s="203"/>
      <c r="C4" s="203"/>
      <c r="D4" s="203"/>
      <c r="E4" s="203"/>
      <c r="F4" s="203"/>
      <c r="G4" s="203"/>
      <c r="H4" s="203"/>
      <c r="I4" s="203"/>
      <c r="J4" s="203" t="s">
        <v>222</v>
      </c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20.100000000000001" customHeight="1">
      <c r="A5" s="203" t="s">
        <v>223</v>
      </c>
      <c r="B5" s="203" t="s">
        <v>224</v>
      </c>
      <c r="C5" s="203"/>
      <c r="D5" s="203"/>
      <c r="E5" s="203"/>
      <c r="F5" s="203"/>
      <c r="G5" s="203"/>
      <c r="H5" s="203"/>
      <c r="I5" s="203"/>
      <c r="J5" s="203" t="s">
        <v>225</v>
      </c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0" ht="39.950000000000003" customHeight="1">
      <c r="A6" s="203"/>
      <c r="B6" s="203" t="s">
        <v>226</v>
      </c>
      <c r="C6" s="203"/>
      <c r="D6" s="203"/>
      <c r="E6" s="203"/>
      <c r="F6" s="203"/>
      <c r="G6" s="203"/>
      <c r="H6" s="203"/>
      <c r="I6" s="203"/>
      <c r="J6" s="203" t="s">
        <v>227</v>
      </c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0" s="18" customFormat="1" ht="60" customHeight="1">
      <c r="A7" s="203"/>
      <c r="B7" s="204" t="s">
        <v>228</v>
      </c>
      <c r="C7" s="204"/>
      <c r="D7" s="204"/>
      <c r="E7" s="204"/>
      <c r="F7" s="204"/>
      <c r="G7" s="204"/>
      <c r="H7" s="23" t="s">
        <v>229</v>
      </c>
      <c r="I7" s="23"/>
      <c r="J7" s="204" t="s">
        <v>230</v>
      </c>
      <c r="K7" s="204"/>
      <c r="L7" s="204"/>
      <c r="M7" s="204"/>
      <c r="N7" s="204"/>
      <c r="O7" s="204"/>
      <c r="P7" s="204"/>
      <c r="Q7" s="23" t="s">
        <v>33</v>
      </c>
      <c r="R7" s="205">
        <v>0</v>
      </c>
      <c r="S7" s="206"/>
      <c r="T7" s="207"/>
    </row>
    <row r="8" spans="1:20" ht="39.950000000000003" customHeight="1">
      <c r="A8" s="203"/>
      <c r="B8" s="203" t="s">
        <v>231</v>
      </c>
      <c r="C8" s="203"/>
      <c r="D8" s="203"/>
      <c r="E8" s="203"/>
      <c r="F8" s="203"/>
      <c r="G8" s="203"/>
      <c r="H8" s="22" t="s">
        <v>114</v>
      </c>
      <c r="I8" s="22"/>
      <c r="J8" s="203" t="s">
        <v>232</v>
      </c>
      <c r="K8" s="203"/>
      <c r="L8" s="203"/>
      <c r="M8" s="203"/>
      <c r="N8" s="203"/>
      <c r="O8" s="203"/>
      <c r="P8" s="203"/>
      <c r="Q8" s="22" t="s">
        <v>233</v>
      </c>
      <c r="R8" s="203"/>
      <c r="S8" s="203"/>
      <c r="T8" s="203"/>
    </row>
    <row r="9" spans="1:20" ht="20.100000000000001" customHeight="1">
      <c r="A9" s="203"/>
      <c r="B9" s="203" t="s">
        <v>234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</row>
    <row r="10" spans="1:20" ht="20.100000000000001" customHeight="1">
      <c r="A10" s="203"/>
      <c r="B10" s="203" t="s">
        <v>235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</row>
    <row r="11" spans="1:20" ht="20.100000000000001" customHeight="1">
      <c r="A11" s="203" t="s">
        <v>236</v>
      </c>
      <c r="B11" s="203" t="s">
        <v>237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</row>
    <row r="12" spans="1:20" ht="39.950000000000003" customHeight="1">
      <c r="A12" s="203"/>
      <c r="B12" s="203" t="s">
        <v>238</v>
      </c>
      <c r="C12" s="203"/>
      <c r="D12" s="203" t="s">
        <v>239</v>
      </c>
      <c r="E12" s="203"/>
      <c r="F12" s="203" t="s">
        <v>240</v>
      </c>
      <c r="G12" s="203"/>
      <c r="H12" s="203" t="s">
        <v>241</v>
      </c>
      <c r="I12" s="203"/>
      <c r="J12" s="203"/>
      <c r="K12" s="203"/>
      <c r="L12" s="203"/>
      <c r="M12" s="203"/>
      <c r="N12" s="203"/>
      <c r="O12" s="203"/>
      <c r="P12" s="203" t="s">
        <v>242</v>
      </c>
      <c r="Q12" s="203"/>
      <c r="R12" s="203"/>
      <c r="S12" s="203"/>
      <c r="T12" s="203"/>
    </row>
    <row r="13" spans="1:20" ht="20.100000000000001" customHeight="1">
      <c r="A13" s="203"/>
      <c r="B13" s="203"/>
      <c r="C13" s="203"/>
      <c r="D13" s="203" t="s">
        <v>243</v>
      </c>
      <c r="E13" s="203"/>
      <c r="F13" s="203" t="s">
        <v>244</v>
      </c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</row>
    <row r="14" spans="1:20" ht="20.100000000000001" customHeight="1">
      <c r="A14" s="203"/>
      <c r="B14" s="203"/>
      <c r="C14" s="203"/>
      <c r="D14" s="203"/>
      <c r="E14" s="203"/>
      <c r="F14" s="203" t="s">
        <v>245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20" ht="20.100000000000001" customHeight="1">
      <c r="A15" s="203"/>
      <c r="B15" s="203"/>
      <c r="C15" s="203"/>
      <c r="D15" s="203"/>
      <c r="E15" s="203"/>
      <c r="F15" s="203" t="s">
        <v>246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20" ht="20.100000000000001" customHeight="1">
      <c r="A16" s="203"/>
      <c r="B16" s="203"/>
      <c r="C16" s="203"/>
      <c r="D16" s="203"/>
      <c r="E16" s="203"/>
      <c r="F16" s="203" t="s">
        <v>247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ht="39.950000000000003" customHeight="1">
      <c r="A17" s="203"/>
      <c r="B17" s="203"/>
      <c r="C17" s="203"/>
      <c r="D17" s="203" t="s">
        <v>248</v>
      </c>
      <c r="E17" s="203"/>
      <c r="F17" s="203" t="s">
        <v>249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</row>
    <row r="18" spans="1:20" ht="39.950000000000003" customHeight="1">
      <c r="A18" s="203"/>
      <c r="B18" s="203"/>
      <c r="C18" s="203"/>
      <c r="D18" s="203"/>
      <c r="E18" s="203"/>
      <c r="F18" s="203" t="s">
        <v>250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39.950000000000003" customHeight="1">
      <c r="A19" s="203"/>
      <c r="B19" s="203"/>
      <c r="C19" s="203"/>
      <c r="D19" s="203"/>
      <c r="E19" s="203"/>
      <c r="F19" s="203" t="s">
        <v>251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</row>
    <row r="20" spans="1:20" ht="39.950000000000003" customHeight="1">
      <c r="A20" s="203"/>
      <c r="B20" s="203"/>
      <c r="C20" s="203"/>
      <c r="D20" s="203"/>
      <c r="E20" s="203"/>
      <c r="F20" s="203" t="s">
        <v>252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</row>
    <row r="21" spans="1:20" ht="60" customHeight="1">
      <c r="A21" s="203"/>
      <c r="B21" s="203"/>
      <c r="C21" s="203"/>
      <c r="D21" s="203" t="s">
        <v>253</v>
      </c>
      <c r="E21" s="203"/>
      <c r="F21" s="203" t="s">
        <v>254</v>
      </c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</row>
    <row r="22" spans="1:20" ht="14.25" customHeight="1">
      <c r="A22" s="208" t="s">
        <v>255</v>
      </c>
      <c r="B22" s="208"/>
      <c r="C22" s="208"/>
      <c r="D22" s="208"/>
      <c r="E22" s="208"/>
      <c r="F22" s="208"/>
      <c r="G22" s="208"/>
      <c r="H22" s="209" t="s">
        <v>256</v>
      </c>
      <c r="I22" s="209"/>
      <c r="J22" s="210"/>
      <c r="K22" s="210"/>
      <c r="L22" s="210" t="s">
        <v>257</v>
      </c>
      <c r="M22" s="210"/>
      <c r="N22" s="210"/>
      <c r="O22" s="210"/>
      <c r="P22" s="210"/>
      <c r="Q22" s="210"/>
      <c r="R22" s="210"/>
      <c r="S22" s="210"/>
      <c r="T22" s="210"/>
    </row>
  </sheetData>
  <sheetProtection formatCells="0" formatColumns="0" formatRows="0"/>
  <mergeCells count="72"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F12:G12"/>
    <mergeCell ref="H12:O12"/>
    <mergeCell ref="P12:T12"/>
    <mergeCell ref="F13:G13"/>
    <mergeCell ref="H13:O13"/>
    <mergeCell ref="P13:T13"/>
    <mergeCell ref="H9:T9"/>
    <mergeCell ref="B10:G10"/>
    <mergeCell ref="H10:T10"/>
    <mergeCell ref="B11:G11"/>
    <mergeCell ref="H11:T11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1:T1"/>
    <mergeCell ref="Q2:T2"/>
    <mergeCell ref="A3:G3"/>
    <mergeCell ref="H3:T3"/>
    <mergeCell ref="A4:G4"/>
    <mergeCell ref="H4:I4"/>
    <mergeCell ref="J4:M4"/>
    <mergeCell ref="N4:T4"/>
  </mergeCells>
  <phoneticPr fontId="19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258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259</v>
      </c>
      <c r="B3" s="7" t="s">
        <v>260</v>
      </c>
      <c r="C3" s="6" t="s">
        <v>259</v>
      </c>
      <c r="D3" s="7" t="s">
        <v>261</v>
      </c>
    </row>
    <row r="4" spans="1:4" s="1" customFormat="1" ht="30" customHeight="1">
      <c r="A4" s="8" t="s">
        <v>262</v>
      </c>
      <c r="B4" s="9"/>
      <c r="C4" s="10" t="s">
        <v>263</v>
      </c>
      <c r="D4" s="11">
        <v>0</v>
      </c>
    </row>
    <row r="5" spans="1:4" s="1" customFormat="1" ht="30" customHeight="1">
      <c r="A5" s="8" t="s">
        <v>264</v>
      </c>
      <c r="B5" s="9"/>
      <c r="C5" s="10" t="s">
        <v>265</v>
      </c>
      <c r="D5" s="9"/>
    </row>
    <row r="6" spans="1:4" s="1" customFormat="1" ht="30" customHeight="1">
      <c r="A6" s="8" t="s">
        <v>266</v>
      </c>
      <c r="B6" s="9"/>
      <c r="C6" s="10" t="s">
        <v>267</v>
      </c>
      <c r="D6" s="9"/>
    </row>
    <row r="7" spans="1:4" s="1" customFormat="1" ht="30" customHeight="1">
      <c r="A7" s="8" t="s">
        <v>268</v>
      </c>
      <c r="B7" s="9"/>
      <c r="C7" s="10" t="s">
        <v>269</v>
      </c>
      <c r="D7" s="9"/>
    </row>
    <row r="8" spans="1:4" s="1" customFormat="1" ht="30" customHeight="1">
      <c r="A8" s="8" t="s">
        <v>270</v>
      </c>
      <c r="B8" s="9"/>
      <c r="C8" s="10" t="s">
        <v>271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272</v>
      </c>
      <c r="B10" s="13"/>
      <c r="C10" s="14" t="s">
        <v>273</v>
      </c>
      <c r="D10" s="13"/>
    </row>
    <row r="11" spans="1:4" s="1" customFormat="1" ht="30" customHeight="1">
      <c r="A11" s="15" t="s">
        <v>274</v>
      </c>
      <c r="B11" s="9"/>
      <c r="C11" s="16" t="s">
        <v>275</v>
      </c>
      <c r="D11" s="9"/>
    </row>
    <row r="12" spans="1:4" s="1" customFormat="1" ht="30" customHeight="1">
      <c r="A12" s="16" t="s">
        <v>276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D16" s="17"/>
    </row>
    <row r="17" spans="2:2">
      <c r="B17" s="17">
        <v>0</v>
      </c>
    </row>
  </sheetData>
  <sheetProtection formatCells="0" formatColumns="0" formatRows="0"/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"/>
  <sheetViews>
    <sheetView showGridLines="0" showZeros="0" topLeftCell="A34" workbookViewId="0">
      <selection activeCell="A48" sqref="A48:XFD48"/>
    </sheetView>
  </sheetViews>
  <sheetFormatPr defaultColWidth="6.875" defaultRowHeight="11.25"/>
  <cols>
    <col min="1" max="2" width="3.5" style="132" customWidth="1"/>
    <col min="3" max="3" width="3" style="132" customWidth="1"/>
    <col min="4" max="4" width="17.25" style="132" customWidth="1"/>
    <col min="5" max="5" width="7.625" style="132" customWidth="1"/>
    <col min="6" max="6" width="8.5" style="132" customWidth="1"/>
    <col min="7" max="22" width="6.625" style="132" customWidth="1"/>
    <col min="23" max="23" width="2.5" style="132" customWidth="1"/>
    <col min="24" max="251" width="6.875" style="132" customWidth="1"/>
    <col min="252" max="16384" width="6.875" style="132"/>
  </cols>
  <sheetData>
    <row r="1" spans="1:22" ht="42" customHeight="1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s="130" customFormat="1" ht="20.100000000000001" customHeight="1">
      <c r="A2" s="144" t="s">
        <v>1</v>
      </c>
      <c r="B2" s="144"/>
      <c r="C2" s="144"/>
      <c r="D2" s="14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51" t="s">
        <v>27</v>
      </c>
      <c r="B3" s="151"/>
      <c r="C3" s="151"/>
      <c r="D3" s="152" t="s">
        <v>28</v>
      </c>
      <c r="E3" s="148" t="s">
        <v>29</v>
      </c>
      <c r="F3" s="145" t="s">
        <v>30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31</v>
      </c>
      <c r="S3" s="148"/>
      <c r="T3" s="148" t="s">
        <v>32</v>
      </c>
      <c r="U3" s="148" t="s">
        <v>33</v>
      </c>
      <c r="V3" s="148" t="s">
        <v>34</v>
      </c>
    </row>
    <row r="4" spans="1:22" s="130" customFormat="1" ht="20.100000000000001" customHeight="1">
      <c r="A4" s="151"/>
      <c r="B4" s="151"/>
      <c r="C4" s="151"/>
      <c r="D4" s="152"/>
      <c r="E4" s="148"/>
      <c r="F4" s="148" t="s">
        <v>35</v>
      </c>
      <c r="G4" s="145" t="s">
        <v>36</v>
      </c>
      <c r="H4" s="146"/>
      <c r="I4" s="147"/>
      <c r="J4" s="145" t="s">
        <v>37</v>
      </c>
      <c r="K4" s="146"/>
      <c r="L4" s="146"/>
      <c r="M4" s="146"/>
      <c r="N4" s="146"/>
      <c r="O4" s="147"/>
      <c r="P4" s="148" t="s">
        <v>38</v>
      </c>
      <c r="Q4" s="148" t="s">
        <v>39</v>
      </c>
      <c r="R4" s="148" t="s">
        <v>40</v>
      </c>
      <c r="S4" s="148" t="s">
        <v>41</v>
      </c>
      <c r="T4" s="148"/>
      <c r="U4" s="148"/>
      <c r="V4" s="148"/>
    </row>
    <row r="5" spans="1:22" s="130" customFormat="1" ht="20.100000000000001" customHeight="1">
      <c r="A5" s="152" t="s">
        <v>42</v>
      </c>
      <c r="B5" s="152" t="s">
        <v>43</v>
      </c>
      <c r="C5" s="152" t="s">
        <v>44</v>
      </c>
      <c r="D5" s="152"/>
      <c r="E5" s="148"/>
      <c r="F5" s="148"/>
      <c r="G5" s="149" t="s">
        <v>45</v>
      </c>
      <c r="H5" s="149" t="s">
        <v>46</v>
      </c>
      <c r="I5" s="149" t="s">
        <v>47</v>
      </c>
      <c r="J5" s="148" t="s">
        <v>48</v>
      </c>
      <c r="K5" s="148" t="s">
        <v>49</v>
      </c>
      <c r="L5" s="148" t="s">
        <v>50</v>
      </c>
      <c r="M5" s="148" t="s">
        <v>51</v>
      </c>
      <c r="N5" s="148" t="s">
        <v>52</v>
      </c>
      <c r="O5" s="148" t="s">
        <v>53</v>
      </c>
      <c r="P5" s="148"/>
      <c r="Q5" s="148"/>
      <c r="R5" s="148"/>
      <c r="S5" s="148"/>
      <c r="T5" s="148"/>
      <c r="U5" s="148"/>
      <c r="V5" s="148"/>
    </row>
    <row r="6" spans="1:22" s="130" customFormat="1" ht="30" customHeight="1">
      <c r="A6" s="152"/>
      <c r="B6" s="152"/>
      <c r="C6" s="152"/>
      <c r="D6" s="152"/>
      <c r="E6" s="148"/>
      <c r="F6" s="148"/>
      <c r="G6" s="150"/>
      <c r="H6" s="150"/>
      <c r="I6" s="150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f t="shared" ref="F7:V7" si="0">E7+1</f>
        <v>2</v>
      </c>
      <c r="G7" s="136">
        <f t="shared" si="0"/>
        <v>3</v>
      </c>
      <c r="H7" s="136">
        <f t="shared" si="0"/>
        <v>4</v>
      </c>
      <c r="I7" s="136">
        <f t="shared" si="0"/>
        <v>5</v>
      </c>
      <c r="J7" s="136">
        <f t="shared" si="0"/>
        <v>6</v>
      </c>
      <c r="K7" s="136">
        <f t="shared" si="0"/>
        <v>7</v>
      </c>
      <c r="L7" s="136">
        <f t="shared" si="0"/>
        <v>8</v>
      </c>
      <c r="M7" s="136">
        <f t="shared" si="0"/>
        <v>9</v>
      </c>
      <c r="N7" s="136">
        <f t="shared" si="0"/>
        <v>10</v>
      </c>
      <c r="O7" s="136">
        <f t="shared" si="0"/>
        <v>11</v>
      </c>
      <c r="P7" s="136">
        <f t="shared" si="0"/>
        <v>12</v>
      </c>
      <c r="Q7" s="136">
        <f t="shared" si="0"/>
        <v>13</v>
      </c>
      <c r="R7" s="136">
        <f t="shared" si="0"/>
        <v>14</v>
      </c>
      <c r="S7" s="136">
        <f t="shared" si="0"/>
        <v>15</v>
      </c>
      <c r="T7" s="136">
        <f t="shared" si="0"/>
        <v>16</v>
      </c>
      <c r="U7" s="136">
        <f t="shared" si="0"/>
        <v>17</v>
      </c>
      <c r="V7" s="136">
        <f t="shared" si="0"/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1">E9+E33+E44+E48</f>
        <v>298.37</v>
      </c>
      <c r="F8" s="139">
        <f t="shared" si="1"/>
        <v>298.37</v>
      </c>
      <c r="G8" s="140">
        <f t="shared" si="1"/>
        <v>298.37</v>
      </c>
      <c r="H8" s="140">
        <f t="shared" si="1"/>
        <v>298.37</v>
      </c>
      <c r="I8" s="140">
        <f t="shared" si="1"/>
        <v>0</v>
      </c>
      <c r="J8" s="140">
        <f t="shared" si="1"/>
        <v>0</v>
      </c>
      <c r="K8" s="139">
        <f t="shared" si="1"/>
        <v>0</v>
      </c>
      <c r="L8" s="139">
        <f t="shared" si="1"/>
        <v>0</v>
      </c>
      <c r="M8" s="139">
        <f t="shared" si="1"/>
        <v>0</v>
      </c>
      <c r="N8" s="139">
        <f t="shared" si="1"/>
        <v>0</v>
      </c>
      <c r="O8" s="139">
        <f t="shared" si="1"/>
        <v>0</v>
      </c>
      <c r="P8" s="139">
        <f t="shared" si="1"/>
        <v>0</v>
      </c>
      <c r="Q8" s="139">
        <f t="shared" si="1"/>
        <v>0</v>
      </c>
      <c r="R8" s="139">
        <f t="shared" si="1"/>
        <v>0</v>
      </c>
      <c r="S8" s="139">
        <f t="shared" si="1"/>
        <v>0</v>
      </c>
      <c r="T8" s="139">
        <f t="shared" si="1"/>
        <v>0</v>
      </c>
      <c r="U8" s="139">
        <f t="shared" si="1"/>
        <v>0</v>
      </c>
      <c r="V8" s="140">
        <f t="shared" si="1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2">E10+E30</f>
        <v>251.21</v>
      </c>
      <c r="F9" s="139">
        <f t="shared" si="2"/>
        <v>251.21</v>
      </c>
      <c r="G9" s="140">
        <f t="shared" si="2"/>
        <v>251.21</v>
      </c>
      <c r="H9" s="140">
        <f t="shared" si="2"/>
        <v>251.21</v>
      </c>
      <c r="I9" s="140">
        <f t="shared" si="2"/>
        <v>0</v>
      </c>
      <c r="J9" s="140">
        <f t="shared" si="2"/>
        <v>0</v>
      </c>
      <c r="K9" s="139">
        <f t="shared" si="2"/>
        <v>0</v>
      </c>
      <c r="L9" s="139">
        <f t="shared" si="2"/>
        <v>0</v>
      </c>
      <c r="M9" s="139">
        <f t="shared" si="2"/>
        <v>0</v>
      </c>
      <c r="N9" s="139">
        <f t="shared" si="2"/>
        <v>0</v>
      </c>
      <c r="O9" s="139">
        <f t="shared" si="2"/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3">E11</f>
        <v>241.21</v>
      </c>
      <c r="F10" s="139">
        <f t="shared" si="3"/>
        <v>241.21</v>
      </c>
      <c r="G10" s="140">
        <f t="shared" si="3"/>
        <v>241.21</v>
      </c>
      <c r="H10" s="140">
        <f t="shared" si="3"/>
        <v>241.21</v>
      </c>
      <c r="I10" s="140">
        <f t="shared" si="3"/>
        <v>0</v>
      </c>
      <c r="J10" s="140">
        <f t="shared" si="3"/>
        <v>0</v>
      </c>
      <c r="K10" s="139">
        <f t="shared" si="3"/>
        <v>0</v>
      </c>
      <c r="L10" s="139">
        <f t="shared" si="3"/>
        <v>0</v>
      </c>
      <c r="M10" s="139">
        <f t="shared" si="3"/>
        <v>0</v>
      </c>
      <c r="N10" s="139">
        <f t="shared" si="3"/>
        <v>0</v>
      </c>
      <c r="O10" s="139">
        <f t="shared" si="3"/>
        <v>0</v>
      </c>
      <c r="P10" s="139">
        <f t="shared" si="3"/>
        <v>0</v>
      </c>
      <c r="Q10" s="139">
        <f t="shared" si="3"/>
        <v>0</v>
      </c>
      <c r="R10" s="139">
        <f t="shared" si="3"/>
        <v>0</v>
      </c>
      <c r="S10" s="139">
        <f t="shared" si="3"/>
        <v>0</v>
      </c>
      <c r="T10" s="139">
        <f t="shared" si="3"/>
        <v>0</v>
      </c>
      <c r="U10" s="139">
        <f t="shared" si="3"/>
        <v>0</v>
      </c>
      <c r="V10" s="140">
        <f t="shared" si="3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4">SUM(E12:E29)</f>
        <v>241.21</v>
      </c>
      <c r="F11" s="139">
        <f t="shared" si="4"/>
        <v>241.21</v>
      </c>
      <c r="G11" s="140">
        <f t="shared" si="4"/>
        <v>241.21</v>
      </c>
      <c r="H11" s="140">
        <f t="shared" si="4"/>
        <v>241.21</v>
      </c>
      <c r="I11" s="140">
        <f t="shared" si="4"/>
        <v>0</v>
      </c>
      <c r="J11" s="140">
        <f t="shared" si="4"/>
        <v>0</v>
      </c>
      <c r="K11" s="139">
        <f t="shared" si="4"/>
        <v>0</v>
      </c>
      <c r="L11" s="139">
        <f t="shared" si="4"/>
        <v>0</v>
      </c>
      <c r="M11" s="139">
        <f t="shared" si="4"/>
        <v>0</v>
      </c>
      <c r="N11" s="139">
        <f t="shared" si="4"/>
        <v>0</v>
      </c>
      <c r="O11" s="139">
        <f t="shared" si="4"/>
        <v>0</v>
      </c>
      <c r="P11" s="139">
        <f t="shared" si="4"/>
        <v>0</v>
      </c>
      <c r="Q11" s="139">
        <f t="shared" si="4"/>
        <v>0</v>
      </c>
      <c r="R11" s="139">
        <f t="shared" si="4"/>
        <v>0</v>
      </c>
      <c r="S11" s="139">
        <f t="shared" si="4"/>
        <v>0</v>
      </c>
      <c r="T11" s="139">
        <f t="shared" si="4"/>
        <v>0</v>
      </c>
      <c r="U11" s="139">
        <f t="shared" si="4"/>
        <v>0</v>
      </c>
      <c r="V11" s="140">
        <f t="shared" si="4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70.73</v>
      </c>
      <c r="F12" s="139">
        <v>70.73</v>
      </c>
      <c r="G12" s="140">
        <v>70.73</v>
      </c>
      <c r="H12" s="140">
        <v>70.73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31.02</v>
      </c>
      <c r="F13" s="139">
        <v>31.02</v>
      </c>
      <c r="G13" s="140">
        <v>31.02</v>
      </c>
      <c r="H13" s="140">
        <v>31.02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13.29</v>
      </c>
      <c r="F14" s="139">
        <v>13.29</v>
      </c>
      <c r="G14" s="140">
        <v>13.29</v>
      </c>
      <c r="H14" s="140">
        <v>13.29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9.61</v>
      </c>
      <c r="F15" s="139">
        <v>9.61</v>
      </c>
      <c r="G15" s="140">
        <v>9.61</v>
      </c>
      <c r="H15" s="140">
        <v>9.61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3.66</v>
      </c>
      <c r="F16" s="139">
        <v>3.66</v>
      </c>
      <c r="G16" s="140">
        <v>3.66</v>
      </c>
      <c r="H16" s="140">
        <v>3.66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9.61</v>
      </c>
      <c r="F17" s="139">
        <v>9.61</v>
      </c>
      <c r="G17" s="140">
        <v>9.61</v>
      </c>
      <c r="H17" s="140">
        <v>9.61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33.119999999999997</v>
      </c>
      <c r="F18" s="139">
        <v>33.119999999999997</v>
      </c>
      <c r="G18" s="140">
        <v>33.119999999999997</v>
      </c>
      <c r="H18" s="140">
        <v>33.119999999999997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0.32</v>
      </c>
      <c r="F19" s="139">
        <v>0.32</v>
      </c>
      <c r="G19" s="140">
        <v>0.32</v>
      </c>
      <c r="H19" s="140">
        <v>0.32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0.62</v>
      </c>
      <c r="F20" s="139">
        <v>0.62</v>
      </c>
      <c r="G20" s="140">
        <v>0.62</v>
      </c>
      <c r="H20" s="140">
        <v>0.62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0.24</v>
      </c>
      <c r="F21" s="139">
        <v>0.24</v>
      </c>
      <c r="G21" s="140">
        <v>0.24</v>
      </c>
      <c r="H21" s="140">
        <v>0.24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4.6100000000000003</v>
      </c>
      <c r="F22" s="139">
        <v>4.6100000000000003</v>
      </c>
      <c r="G22" s="140">
        <v>4.6100000000000003</v>
      </c>
      <c r="H22" s="140">
        <v>4.6100000000000003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2.31</v>
      </c>
      <c r="F23" s="139">
        <v>2.31</v>
      </c>
      <c r="G23" s="140">
        <v>2.31</v>
      </c>
      <c r="H23" s="140">
        <v>2.31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4.82</v>
      </c>
      <c r="F24" s="139">
        <v>4.82</v>
      </c>
      <c r="G24" s="140">
        <v>4.82</v>
      </c>
      <c r="H24" s="140">
        <v>4.82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60</v>
      </c>
      <c r="D25" s="138" t="s">
        <v>74</v>
      </c>
      <c r="E25" s="139">
        <v>11.22</v>
      </c>
      <c r="F25" s="139">
        <v>11.22</v>
      </c>
      <c r="G25" s="140">
        <v>11.22</v>
      </c>
      <c r="H25" s="140">
        <v>11.22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60</v>
      </c>
      <c r="D26" s="138" t="s">
        <v>75</v>
      </c>
      <c r="E26" s="139">
        <v>6</v>
      </c>
      <c r="F26" s="139">
        <v>6</v>
      </c>
      <c r="G26" s="140">
        <v>6</v>
      </c>
      <c r="H26" s="140">
        <v>6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58</v>
      </c>
      <c r="B27" s="137" t="s">
        <v>59</v>
      </c>
      <c r="C27" s="137" t="s">
        <v>60</v>
      </c>
      <c r="D27" s="138" t="s">
        <v>76</v>
      </c>
      <c r="E27" s="139">
        <v>6</v>
      </c>
      <c r="F27" s="139">
        <v>6</v>
      </c>
      <c r="G27" s="140">
        <v>6</v>
      </c>
      <c r="H27" s="140">
        <v>6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58</v>
      </c>
      <c r="B28" s="137" t="s">
        <v>59</v>
      </c>
      <c r="C28" s="137" t="s">
        <v>60</v>
      </c>
      <c r="D28" s="138" t="s">
        <v>77</v>
      </c>
      <c r="E28" s="139">
        <v>4.03</v>
      </c>
      <c r="F28" s="139">
        <v>4.03</v>
      </c>
      <c r="G28" s="140">
        <v>4.03</v>
      </c>
      <c r="H28" s="140">
        <v>4.03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60</v>
      </c>
      <c r="D29" s="138" t="s">
        <v>78</v>
      </c>
      <c r="E29" s="139">
        <v>30</v>
      </c>
      <c r="F29" s="139">
        <v>30</v>
      </c>
      <c r="G29" s="140">
        <v>30</v>
      </c>
      <c r="H29" s="140">
        <v>30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/>
      <c r="B30" s="137"/>
      <c r="C30" s="137"/>
      <c r="D30" s="138" t="s">
        <v>79</v>
      </c>
      <c r="E30" s="139">
        <f t="shared" ref="E30:N31" si="5">E31</f>
        <v>10</v>
      </c>
      <c r="F30" s="139">
        <f t="shared" si="5"/>
        <v>10</v>
      </c>
      <c r="G30" s="140">
        <f t="shared" si="5"/>
        <v>10</v>
      </c>
      <c r="H30" s="140">
        <f t="shared" si="5"/>
        <v>10</v>
      </c>
      <c r="I30" s="140">
        <f t="shared" si="5"/>
        <v>0</v>
      </c>
      <c r="J30" s="140">
        <f t="shared" si="5"/>
        <v>0</v>
      </c>
      <c r="K30" s="139">
        <f t="shared" si="5"/>
        <v>0</v>
      </c>
      <c r="L30" s="139">
        <f t="shared" si="5"/>
        <v>0</v>
      </c>
      <c r="M30" s="139">
        <f t="shared" si="5"/>
        <v>0</v>
      </c>
      <c r="N30" s="139">
        <f t="shared" si="5"/>
        <v>0</v>
      </c>
      <c r="O30" s="139">
        <f t="shared" ref="O30:V31" si="6">O31</f>
        <v>0</v>
      </c>
      <c r="P30" s="139">
        <f t="shared" si="6"/>
        <v>0</v>
      </c>
      <c r="Q30" s="139">
        <f t="shared" si="6"/>
        <v>0</v>
      </c>
      <c r="R30" s="139">
        <f t="shared" si="6"/>
        <v>0</v>
      </c>
      <c r="S30" s="139">
        <f t="shared" si="6"/>
        <v>0</v>
      </c>
      <c r="T30" s="139">
        <f t="shared" si="6"/>
        <v>0</v>
      </c>
      <c r="U30" s="139">
        <f t="shared" si="6"/>
        <v>0</v>
      </c>
      <c r="V30" s="140">
        <f t="shared" si="6"/>
        <v>0</v>
      </c>
    </row>
    <row r="31" spans="1:22" ht="20.100000000000001" customHeight="1">
      <c r="A31" s="137"/>
      <c r="B31" s="137"/>
      <c r="C31" s="137"/>
      <c r="D31" s="138" t="s">
        <v>80</v>
      </c>
      <c r="E31" s="139">
        <f t="shared" si="5"/>
        <v>10</v>
      </c>
      <c r="F31" s="139">
        <f t="shared" si="5"/>
        <v>10</v>
      </c>
      <c r="G31" s="140">
        <f t="shared" si="5"/>
        <v>10</v>
      </c>
      <c r="H31" s="140">
        <f t="shared" si="5"/>
        <v>10</v>
      </c>
      <c r="I31" s="140">
        <f t="shared" si="5"/>
        <v>0</v>
      </c>
      <c r="J31" s="140">
        <f t="shared" si="5"/>
        <v>0</v>
      </c>
      <c r="K31" s="139">
        <f t="shared" si="5"/>
        <v>0</v>
      </c>
      <c r="L31" s="139">
        <f t="shared" si="5"/>
        <v>0</v>
      </c>
      <c r="M31" s="139">
        <f t="shared" si="5"/>
        <v>0</v>
      </c>
      <c r="N31" s="139">
        <f t="shared" si="5"/>
        <v>0</v>
      </c>
      <c r="O31" s="139">
        <f t="shared" si="6"/>
        <v>0</v>
      </c>
      <c r="P31" s="139">
        <f t="shared" si="6"/>
        <v>0</v>
      </c>
      <c r="Q31" s="139">
        <f t="shared" si="6"/>
        <v>0</v>
      </c>
      <c r="R31" s="139">
        <f t="shared" si="6"/>
        <v>0</v>
      </c>
      <c r="S31" s="139">
        <f t="shared" si="6"/>
        <v>0</v>
      </c>
      <c r="T31" s="139">
        <f t="shared" si="6"/>
        <v>0</v>
      </c>
      <c r="U31" s="139">
        <f t="shared" si="6"/>
        <v>0</v>
      </c>
      <c r="V31" s="140">
        <f t="shared" si="6"/>
        <v>0</v>
      </c>
    </row>
    <row r="32" spans="1:22" ht="20.100000000000001" customHeight="1">
      <c r="A32" s="137" t="s">
        <v>58</v>
      </c>
      <c r="B32" s="137" t="s">
        <v>81</v>
      </c>
      <c r="C32" s="137" t="s">
        <v>82</v>
      </c>
      <c r="D32" s="138" t="s">
        <v>83</v>
      </c>
      <c r="E32" s="139">
        <v>10</v>
      </c>
      <c r="F32" s="139">
        <v>10</v>
      </c>
      <c r="G32" s="140">
        <v>10</v>
      </c>
      <c r="H32" s="140">
        <v>10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/>
      <c r="B33" s="137"/>
      <c r="C33" s="137"/>
      <c r="D33" s="138" t="s">
        <v>84</v>
      </c>
      <c r="E33" s="139">
        <f t="shared" ref="E33:V33" si="7">E34+E37</f>
        <v>25.26</v>
      </c>
      <c r="F33" s="139">
        <f t="shared" si="7"/>
        <v>25.26</v>
      </c>
      <c r="G33" s="140">
        <f t="shared" si="7"/>
        <v>25.26</v>
      </c>
      <c r="H33" s="140">
        <f t="shared" si="7"/>
        <v>25.26</v>
      </c>
      <c r="I33" s="140">
        <f t="shared" si="7"/>
        <v>0</v>
      </c>
      <c r="J33" s="140">
        <f t="shared" si="7"/>
        <v>0</v>
      </c>
      <c r="K33" s="139">
        <f t="shared" si="7"/>
        <v>0</v>
      </c>
      <c r="L33" s="139">
        <f t="shared" si="7"/>
        <v>0</v>
      </c>
      <c r="M33" s="139">
        <f t="shared" si="7"/>
        <v>0</v>
      </c>
      <c r="N33" s="139">
        <f t="shared" si="7"/>
        <v>0</v>
      </c>
      <c r="O33" s="139">
        <f t="shared" si="7"/>
        <v>0</v>
      </c>
      <c r="P33" s="139">
        <f t="shared" si="7"/>
        <v>0</v>
      </c>
      <c r="Q33" s="139">
        <f t="shared" si="7"/>
        <v>0</v>
      </c>
      <c r="R33" s="139">
        <f t="shared" si="7"/>
        <v>0</v>
      </c>
      <c r="S33" s="139">
        <f t="shared" si="7"/>
        <v>0</v>
      </c>
      <c r="T33" s="139">
        <f t="shared" si="7"/>
        <v>0</v>
      </c>
      <c r="U33" s="139">
        <f t="shared" si="7"/>
        <v>0</v>
      </c>
      <c r="V33" s="140">
        <f t="shared" si="7"/>
        <v>0</v>
      </c>
    </row>
    <row r="34" spans="1:22" ht="20.100000000000001" customHeight="1">
      <c r="A34" s="137"/>
      <c r="B34" s="137"/>
      <c r="C34" s="137"/>
      <c r="D34" s="138" t="s">
        <v>85</v>
      </c>
      <c r="E34" s="139">
        <f t="shared" ref="E34:N35" si="8">E35</f>
        <v>23.06</v>
      </c>
      <c r="F34" s="139">
        <f t="shared" si="8"/>
        <v>23.06</v>
      </c>
      <c r="G34" s="140">
        <f t="shared" si="8"/>
        <v>23.06</v>
      </c>
      <c r="H34" s="140">
        <f t="shared" si="8"/>
        <v>23.06</v>
      </c>
      <c r="I34" s="140">
        <f t="shared" si="8"/>
        <v>0</v>
      </c>
      <c r="J34" s="140">
        <f t="shared" si="8"/>
        <v>0</v>
      </c>
      <c r="K34" s="139">
        <f t="shared" si="8"/>
        <v>0</v>
      </c>
      <c r="L34" s="139">
        <f t="shared" si="8"/>
        <v>0</v>
      </c>
      <c r="M34" s="139">
        <f t="shared" si="8"/>
        <v>0</v>
      </c>
      <c r="N34" s="139">
        <f t="shared" si="8"/>
        <v>0</v>
      </c>
      <c r="O34" s="139">
        <f t="shared" ref="O34:V35" si="9">O35</f>
        <v>0</v>
      </c>
      <c r="P34" s="139">
        <f t="shared" si="9"/>
        <v>0</v>
      </c>
      <c r="Q34" s="139">
        <f t="shared" si="9"/>
        <v>0</v>
      </c>
      <c r="R34" s="139">
        <f t="shared" si="9"/>
        <v>0</v>
      </c>
      <c r="S34" s="139">
        <f t="shared" si="9"/>
        <v>0</v>
      </c>
      <c r="T34" s="139">
        <f t="shared" si="9"/>
        <v>0</v>
      </c>
      <c r="U34" s="139">
        <f t="shared" si="9"/>
        <v>0</v>
      </c>
      <c r="V34" s="140">
        <f t="shared" si="9"/>
        <v>0</v>
      </c>
    </row>
    <row r="35" spans="1:22" ht="20.100000000000001" customHeight="1">
      <c r="A35" s="137"/>
      <c r="B35" s="137"/>
      <c r="C35" s="137"/>
      <c r="D35" s="138" t="s">
        <v>86</v>
      </c>
      <c r="E35" s="139">
        <f t="shared" si="8"/>
        <v>23.06</v>
      </c>
      <c r="F35" s="139">
        <f t="shared" si="8"/>
        <v>23.06</v>
      </c>
      <c r="G35" s="140">
        <f t="shared" si="8"/>
        <v>23.06</v>
      </c>
      <c r="H35" s="140">
        <f t="shared" si="8"/>
        <v>23.06</v>
      </c>
      <c r="I35" s="140">
        <f t="shared" si="8"/>
        <v>0</v>
      </c>
      <c r="J35" s="140">
        <f t="shared" si="8"/>
        <v>0</v>
      </c>
      <c r="K35" s="139">
        <f t="shared" si="8"/>
        <v>0</v>
      </c>
      <c r="L35" s="139">
        <f t="shared" si="8"/>
        <v>0</v>
      </c>
      <c r="M35" s="139">
        <f t="shared" si="8"/>
        <v>0</v>
      </c>
      <c r="N35" s="139">
        <f t="shared" si="8"/>
        <v>0</v>
      </c>
      <c r="O35" s="139">
        <f t="shared" si="9"/>
        <v>0</v>
      </c>
      <c r="P35" s="139">
        <f t="shared" si="9"/>
        <v>0</v>
      </c>
      <c r="Q35" s="139">
        <f t="shared" si="9"/>
        <v>0</v>
      </c>
      <c r="R35" s="139">
        <f t="shared" si="9"/>
        <v>0</v>
      </c>
      <c r="S35" s="139">
        <f t="shared" si="9"/>
        <v>0</v>
      </c>
      <c r="T35" s="139">
        <f t="shared" si="9"/>
        <v>0</v>
      </c>
      <c r="U35" s="139">
        <f t="shared" si="9"/>
        <v>0</v>
      </c>
      <c r="V35" s="140">
        <f t="shared" si="9"/>
        <v>0</v>
      </c>
    </row>
    <row r="36" spans="1:22" ht="20.100000000000001" customHeight="1">
      <c r="A36" s="137" t="s">
        <v>87</v>
      </c>
      <c r="B36" s="137" t="s">
        <v>88</v>
      </c>
      <c r="C36" s="137" t="s">
        <v>88</v>
      </c>
      <c r="D36" s="138" t="s">
        <v>89</v>
      </c>
      <c r="E36" s="139">
        <v>23.06</v>
      </c>
      <c r="F36" s="139">
        <v>23.06</v>
      </c>
      <c r="G36" s="140">
        <v>23.06</v>
      </c>
      <c r="H36" s="140">
        <v>23.06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/>
      <c r="B37" s="137"/>
      <c r="C37" s="137"/>
      <c r="D37" s="138" t="s">
        <v>90</v>
      </c>
      <c r="E37" s="139">
        <f t="shared" ref="E37:V37" si="10">E38+E40+E42</f>
        <v>2.2000000000000002</v>
      </c>
      <c r="F37" s="139">
        <f t="shared" si="10"/>
        <v>2.2000000000000002</v>
      </c>
      <c r="G37" s="140">
        <f t="shared" si="10"/>
        <v>2.2000000000000002</v>
      </c>
      <c r="H37" s="140">
        <f t="shared" si="10"/>
        <v>2.2000000000000002</v>
      </c>
      <c r="I37" s="140">
        <f t="shared" si="10"/>
        <v>0</v>
      </c>
      <c r="J37" s="140">
        <f t="shared" si="10"/>
        <v>0</v>
      </c>
      <c r="K37" s="139">
        <f t="shared" si="10"/>
        <v>0</v>
      </c>
      <c r="L37" s="139">
        <f t="shared" si="10"/>
        <v>0</v>
      </c>
      <c r="M37" s="139">
        <f t="shared" si="10"/>
        <v>0</v>
      </c>
      <c r="N37" s="139">
        <f t="shared" si="10"/>
        <v>0</v>
      </c>
      <c r="O37" s="139">
        <f t="shared" si="10"/>
        <v>0</v>
      </c>
      <c r="P37" s="139">
        <f t="shared" si="10"/>
        <v>0</v>
      </c>
      <c r="Q37" s="139">
        <f t="shared" si="10"/>
        <v>0</v>
      </c>
      <c r="R37" s="139">
        <f t="shared" si="10"/>
        <v>0</v>
      </c>
      <c r="S37" s="139">
        <f t="shared" si="10"/>
        <v>0</v>
      </c>
      <c r="T37" s="139">
        <f t="shared" si="10"/>
        <v>0</v>
      </c>
      <c r="U37" s="139">
        <f t="shared" si="10"/>
        <v>0</v>
      </c>
      <c r="V37" s="140">
        <f t="shared" si="10"/>
        <v>0</v>
      </c>
    </row>
    <row r="38" spans="1:22" ht="20.100000000000001" customHeight="1">
      <c r="A38" s="137"/>
      <c r="B38" s="137"/>
      <c r="C38" s="137"/>
      <c r="D38" s="138" t="s">
        <v>91</v>
      </c>
      <c r="E38" s="139">
        <f t="shared" ref="E38:V38" si="11">E39</f>
        <v>0.81</v>
      </c>
      <c r="F38" s="139">
        <f t="shared" si="11"/>
        <v>0.81</v>
      </c>
      <c r="G38" s="140">
        <f t="shared" si="11"/>
        <v>0.81</v>
      </c>
      <c r="H38" s="140">
        <f t="shared" si="11"/>
        <v>0.81</v>
      </c>
      <c r="I38" s="140">
        <f t="shared" si="11"/>
        <v>0</v>
      </c>
      <c r="J38" s="140">
        <f t="shared" si="11"/>
        <v>0</v>
      </c>
      <c r="K38" s="139">
        <f t="shared" si="11"/>
        <v>0</v>
      </c>
      <c r="L38" s="139">
        <f t="shared" si="11"/>
        <v>0</v>
      </c>
      <c r="M38" s="139">
        <f t="shared" si="11"/>
        <v>0</v>
      </c>
      <c r="N38" s="139">
        <f t="shared" si="11"/>
        <v>0</v>
      </c>
      <c r="O38" s="139">
        <f t="shared" si="11"/>
        <v>0</v>
      </c>
      <c r="P38" s="139">
        <f t="shared" si="11"/>
        <v>0</v>
      </c>
      <c r="Q38" s="139">
        <f t="shared" si="11"/>
        <v>0</v>
      </c>
      <c r="R38" s="139">
        <f t="shared" si="11"/>
        <v>0</v>
      </c>
      <c r="S38" s="139">
        <f t="shared" si="11"/>
        <v>0</v>
      </c>
      <c r="T38" s="139">
        <f t="shared" si="11"/>
        <v>0</v>
      </c>
      <c r="U38" s="139">
        <f t="shared" si="11"/>
        <v>0</v>
      </c>
      <c r="V38" s="140">
        <f t="shared" si="11"/>
        <v>0</v>
      </c>
    </row>
    <row r="39" spans="1:22" ht="20.100000000000001" customHeight="1">
      <c r="A39" s="137" t="s">
        <v>87</v>
      </c>
      <c r="B39" s="137" t="s">
        <v>92</v>
      </c>
      <c r="C39" s="137" t="s">
        <v>93</v>
      </c>
      <c r="D39" s="138" t="s">
        <v>94</v>
      </c>
      <c r="E39" s="139">
        <v>0.81</v>
      </c>
      <c r="F39" s="139">
        <v>0.81</v>
      </c>
      <c r="G39" s="140">
        <v>0.81</v>
      </c>
      <c r="H39" s="140">
        <v>0.81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95</v>
      </c>
      <c r="E40" s="139">
        <f t="shared" ref="E40:V40" si="12">E41</f>
        <v>0.81</v>
      </c>
      <c r="F40" s="139">
        <f t="shared" si="12"/>
        <v>0.81</v>
      </c>
      <c r="G40" s="140">
        <f t="shared" si="12"/>
        <v>0.81</v>
      </c>
      <c r="H40" s="140">
        <f t="shared" si="12"/>
        <v>0.81</v>
      </c>
      <c r="I40" s="140">
        <f t="shared" si="12"/>
        <v>0</v>
      </c>
      <c r="J40" s="140">
        <f t="shared" si="12"/>
        <v>0</v>
      </c>
      <c r="K40" s="139">
        <f t="shared" si="12"/>
        <v>0</v>
      </c>
      <c r="L40" s="139">
        <f t="shared" si="12"/>
        <v>0</v>
      </c>
      <c r="M40" s="139">
        <f t="shared" si="12"/>
        <v>0</v>
      </c>
      <c r="N40" s="139">
        <f t="shared" si="12"/>
        <v>0</v>
      </c>
      <c r="O40" s="139">
        <f t="shared" si="12"/>
        <v>0</v>
      </c>
      <c r="P40" s="139">
        <f t="shared" si="12"/>
        <v>0</v>
      </c>
      <c r="Q40" s="139">
        <f t="shared" si="12"/>
        <v>0</v>
      </c>
      <c r="R40" s="139">
        <f t="shared" si="12"/>
        <v>0</v>
      </c>
      <c r="S40" s="139">
        <f t="shared" si="12"/>
        <v>0</v>
      </c>
      <c r="T40" s="139">
        <f t="shared" si="12"/>
        <v>0</v>
      </c>
      <c r="U40" s="139">
        <f t="shared" si="12"/>
        <v>0</v>
      </c>
      <c r="V40" s="140">
        <f t="shared" si="12"/>
        <v>0</v>
      </c>
    </row>
    <row r="41" spans="1:22" ht="20.100000000000001" customHeight="1">
      <c r="A41" s="137" t="s">
        <v>87</v>
      </c>
      <c r="B41" s="137" t="s">
        <v>92</v>
      </c>
      <c r="C41" s="137" t="s">
        <v>96</v>
      </c>
      <c r="D41" s="138" t="s">
        <v>97</v>
      </c>
      <c r="E41" s="139">
        <v>0.81</v>
      </c>
      <c r="F41" s="139">
        <v>0.81</v>
      </c>
      <c r="G41" s="140">
        <v>0.81</v>
      </c>
      <c r="H41" s="140">
        <v>0.81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/>
      <c r="B42" s="137"/>
      <c r="C42" s="137"/>
      <c r="D42" s="138" t="s">
        <v>98</v>
      </c>
      <c r="E42" s="139">
        <f t="shared" ref="E42:V42" si="13">E43</f>
        <v>0.57999999999999996</v>
      </c>
      <c r="F42" s="139">
        <f t="shared" si="13"/>
        <v>0.57999999999999996</v>
      </c>
      <c r="G42" s="140">
        <f t="shared" si="13"/>
        <v>0.57999999999999996</v>
      </c>
      <c r="H42" s="140">
        <f t="shared" si="13"/>
        <v>0.57999999999999996</v>
      </c>
      <c r="I42" s="140">
        <f t="shared" si="13"/>
        <v>0</v>
      </c>
      <c r="J42" s="140">
        <f t="shared" si="13"/>
        <v>0</v>
      </c>
      <c r="K42" s="139">
        <f t="shared" si="13"/>
        <v>0</v>
      </c>
      <c r="L42" s="139">
        <f t="shared" si="13"/>
        <v>0</v>
      </c>
      <c r="M42" s="139">
        <f t="shared" si="13"/>
        <v>0</v>
      </c>
      <c r="N42" s="139">
        <f t="shared" si="13"/>
        <v>0</v>
      </c>
      <c r="O42" s="139">
        <f t="shared" si="13"/>
        <v>0</v>
      </c>
      <c r="P42" s="139">
        <f t="shared" si="13"/>
        <v>0</v>
      </c>
      <c r="Q42" s="139">
        <f t="shared" si="13"/>
        <v>0</v>
      </c>
      <c r="R42" s="139">
        <f t="shared" si="13"/>
        <v>0</v>
      </c>
      <c r="S42" s="139">
        <f t="shared" si="13"/>
        <v>0</v>
      </c>
      <c r="T42" s="139">
        <f t="shared" si="13"/>
        <v>0</v>
      </c>
      <c r="U42" s="139">
        <f t="shared" si="13"/>
        <v>0</v>
      </c>
      <c r="V42" s="140">
        <f t="shared" si="13"/>
        <v>0</v>
      </c>
    </row>
    <row r="43" spans="1:22" ht="20.100000000000001" customHeight="1">
      <c r="A43" s="137" t="s">
        <v>87</v>
      </c>
      <c r="B43" s="137" t="s">
        <v>92</v>
      </c>
      <c r="C43" s="137" t="s">
        <v>59</v>
      </c>
      <c r="D43" s="138" t="s">
        <v>99</v>
      </c>
      <c r="E43" s="139">
        <v>0.57999999999999996</v>
      </c>
      <c r="F43" s="139">
        <v>0.57999999999999996</v>
      </c>
      <c r="G43" s="140">
        <v>0.57999999999999996</v>
      </c>
      <c r="H43" s="140">
        <v>0.57999999999999996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/>
      <c r="B44" s="137"/>
      <c r="C44" s="137"/>
      <c r="D44" s="138" t="s">
        <v>100</v>
      </c>
      <c r="E44" s="139">
        <f t="shared" ref="E44:N46" si="14">E45</f>
        <v>8.07</v>
      </c>
      <c r="F44" s="139">
        <f t="shared" si="14"/>
        <v>8.07</v>
      </c>
      <c r="G44" s="140">
        <f t="shared" si="14"/>
        <v>8.07</v>
      </c>
      <c r="H44" s="140">
        <f t="shared" si="14"/>
        <v>8.07</v>
      </c>
      <c r="I44" s="140">
        <f t="shared" si="14"/>
        <v>0</v>
      </c>
      <c r="J44" s="140">
        <f t="shared" si="14"/>
        <v>0</v>
      </c>
      <c r="K44" s="139">
        <f t="shared" si="14"/>
        <v>0</v>
      </c>
      <c r="L44" s="139">
        <f t="shared" si="14"/>
        <v>0</v>
      </c>
      <c r="M44" s="139">
        <f t="shared" si="14"/>
        <v>0</v>
      </c>
      <c r="N44" s="139">
        <f t="shared" si="14"/>
        <v>0</v>
      </c>
      <c r="O44" s="139">
        <f t="shared" ref="O44:V46" si="15">O45</f>
        <v>0</v>
      </c>
      <c r="P44" s="139">
        <f t="shared" si="15"/>
        <v>0</v>
      </c>
      <c r="Q44" s="139">
        <f t="shared" si="15"/>
        <v>0</v>
      </c>
      <c r="R44" s="139">
        <f t="shared" si="15"/>
        <v>0</v>
      </c>
      <c r="S44" s="139">
        <f t="shared" si="15"/>
        <v>0</v>
      </c>
      <c r="T44" s="139">
        <f t="shared" si="15"/>
        <v>0</v>
      </c>
      <c r="U44" s="139">
        <f t="shared" si="15"/>
        <v>0</v>
      </c>
      <c r="V44" s="140">
        <f t="shared" si="15"/>
        <v>0</v>
      </c>
    </row>
    <row r="45" spans="1:22" ht="20.100000000000001" customHeight="1">
      <c r="A45" s="137"/>
      <c r="B45" s="137"/>
      <c r="C45" s="137"/>
      <c r="D45" s="138" t="s">
        <v>101</v>
      </c>
      <c r="E45" s="139">
        <f t="shared" si="14"/>
        <v>8.07</v>
      </c>
      <c r="F45" s="139">
        <f t="shared" si="14"/>
        <v>8.07</v>
      </c>
      <c r="G45" s="140">
        <f t="shared" si="14"/>
        <v>8.07</v>
      </c>
      <c r="H45" s="140">
        <f t="shared" si="14"/>
        <v>8.07</v>
      </c>
      <c r="I45" s="140">
        <f t="shared" si="14"/>
        <v>0</v>
      </c>
      <c r="J45" s="140">
        <f t="shared" si="14"/>
        <v>0</v>
      </c>
      <c r="K45" s="139">
        <f t="shared" si="14"/>
        <v>0</v>
      </c>
      <c r="L45" s="139">
        <f t="shared" si="14"/>
        <v>0</v>
      </c>
      <c r="M45" s="139">
        <f t="shared" si="14"/>
        <v>0</v>
      </c>
      <c r="N45" s="139">
        <f t="shared" si="14"/>
        <v>0</v>
      </c>
      <c r="O45" s="139">
        <f t="shared" si="15"/>
        <v>0</v>
      </c>
      <c r="P45" s="139">
        <f t="shared" si="15"/>
        <v>0</v>
      </c>
      <c r="Q45" s="139">
        <f t="shared" si="15"/>
        <v>0</v>
      </c>
      <c r="R45" s="139">
        <f t="shared" si="15"/>
        <v>0</v>
      </c>
      <c r="S45" s="139">
        <f t="shared" si="15"/>
        <v>0</v>
      </c>
      <c r="T45" s="139">
        <f t="shared" si="15"/>
        <v>0</v>
      </c>
      <c r="U45" s="139">
        <f t="shared" si="15"/>
        <v>0</v>
      </c>
      <c r="V45" s="140">
        <f t="shared" si="15"/>
        <v>0</v>
      </c>
    </row>
    <row r="46" spans="1:22" ht="20.100000000000001" customHeight="1">
      <c r="A46" s="137"/>
      <c r="B46" s="137"/>
      <c r="C46" s="137"/>
      <c r="D46" s="138" t="s">
        <v>102</v>
      </c>
      <c r="E46" s="139">
        <f t="shared" si="14"/>
        <v>8.07</v>
      </c>
      <c r="F46" s="139">
        <f t="shared" si="14"/>
        <v>8.07</v>
      </c>
      <c r="G46" s="140">
        <f t="shared" si="14"/>
        <v>8.07</v>
      </c>
      <c r="H46" s="140">
        <f t="shared" si="14"/>
        <v>8.07</v>
      </c>
      <c r="I46" s="140">
        <f t="shared" si="14"/>
        <v>0</v>
      </c>
      <c r="J46" s="140">
        <f t="shared" si="14"/>
        <v>0</v>
      </c>
      <c r="K46" s="139">
        <f t="shared" si="14"/>
        <v>0</v>
      </c>
      <c r="L46" s="139">
        <f t="shared" si="14"/>
        <v>0</v>
      </c>
      <c r="M46" s="139">
        <f t="shared" si="14"/>
        <v>0</v>
      </c>
      <c r="N46" s="139">
        <f t="shared" si="14"/>
        <v>0</v>
      </c>
      <c r="O46" s="139">
        <f t="shared" si="15"/>
        <v>0</v>
      </c>
      <c r="P46" s="139">
        <f t="shared" si="15"/>
        <v>0</v>
      </c>
      <c r="Q46" s="139">
        <f t="shared" si="15"/>
        <v>0</v>
      </c>
      <c r="R46" s="139">
        <f t="shared" si="15"/>
        <v>0</v>
      </c>
      <c r="S46" s="139">
        <f t="shared" si="15"/>
        <v>0</v>
      </c>
      <c r="T46" s="139">
        <f t="shared" si="15"/>
        <v>0</v>
      </c>
      <c r="U46" s="139">
        <f t="shared" si="15"/>
        <v>0</v>
      </c>
      <c r="V46" s="140">
        <f t="shared" si="15"/>
        <v>0</v>
      </c>
    </row>
    <row r="47" spans="1:22" ht="20.100000000000001" customHeight="1">
      <c r="A47" s="137" t="s">
        <v>103</v>
      </c>
      <c r="B47" s="137" t="s">
        <v>104</v>
      </c>
      <c r="C47" s="137" t="s">
        <v>96</v>
      </c>
      <c r="D47" s="138" t="s">
        <v>105</v>
      </c>
      <c r="E47" s="139">
        <v>8.07</v>
      </c>
      <c r="F47" s="139">
        <v>8.07</v>
      </c>
      <c r="G47" s="140">
        <v>8.07</v>
      </c>
      <c r="H47" s="140">
        <v>8.07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/>
      <c r="B48" s="137"/>
      <c r="C48" s="137"/>
      <c r="D48" s="138" t="s">
        <v>106</v>
      </c>
      <c r="E48" s="139">
        <f t="shared" ref="E48:N50" si="16">E49</f>
        <v>13.83</v>
      </c>
      <c r="F48" s="139">
        <f t="shared" si="16"/>
        <v>13.83</v>
      </c>
      <c r="G48" s="140">
        <f t="shared" si="16"/>
        <v>13.83</v>
      </c>
      <c r="H48" s="140">
        <f t="shared" si="16"/>
        <v>13.83</v>
      </c>
      <c r="I48" s="140">
        <f t="shared" si="16"/>
        <v>0</v>
      </c>
      <c r="J48" s="140">
        <f t="shared" si="16"/>
        <v>0</v>
      </c>
      <c r="K48" s="139">
        <f t="shared" si="16"/>
        <v>0</v>
      </c>
      <c r="L48" s="139">
        <f t="shared" si="16"/>
        <v>0</v>
      </c>
      <c r="M48" s="139">
        <f t="shared" si="16"/>
        <v>0</v>
      </c>
      <c r="N48" s="139">
        <f t="shared" si="16"/>
        <v>0</v>
      </c>
      <c r="O48" s="139">
        <f t="shared" ref="O48:V50" si="17">O49</f>
        <v>0</v>
      </c>
      <c r="P48" s="139">
        <f t="shared" si="17"/>
        <v>0</v>
      </c>
      <c r="Q48" s="139">
        <f t="shared" si="17"/>
        <v>0</v>
      </c>
      <c r="R48" s="139">
        <f t="shared" si="17"/>
        <v>0</v>
      </c>
      <c r="S48" s="139">
        <f t="shared" si="17"/>
        <v>0</v>
      </c>
      <c r="T48" s="139">
        <f t="shared" si="17"/>
        <v>0</v>
      </c>
      <c r="U48" s="139">
        <f t="shared" si="17"/>
        <v>0</v>
      </c>
      <c r="V48" s="140">
        <f t="shared" si="17"/>
        <v>0</v>
      </c>
    </row>
    <row r="49" spans="1:22" ht="20.100000000000001" customHeight="1">
      <c r="A49" s="137"/>
      <c r="B49" s="137"/>
      <c r="C49" s="137"/>
      <c r="D49" s="138" t="s">
        <v>107</v>
      </c>
      <c r="E49" s="139">
        <f t="shared" si="16"/>
        <v>13.83</v>
      </c>
      <c r="F49" s="139">
        <f t="shared" si="16"/>
        <v>13.83</v>
      </c>
      <c r="G49" s="140">
        <f t="shared" si="16"/>
        <v>13.83</v>
      </c>
      <c r="H49" s="140">
        <f t="shared" si="16"/>
        <v>13.83</v>
      </c>
      <c r="I49" s="140">
        <f t="shared" si="16"/>
        <v>0</v>
      </c>
      <c r="J49" s="140">
        <f t="shared" si="16"/>
        <v>0</v>
      </c>
      <c r="K49" s="139">
        <f t="shared" si="16"/>
        <v>0</v>
      </c>
      <c r="L49" s="139">
        <f t="shared" si="16"/>
        <v>0</v>
      </c>
      <c r="M49" s="139">
        <f t="shared" si="16"/>
        <v>0</v>
      </c>
      <c r="N49" s="139">
        <f t="shared" si="16"/>
        <v>0</v>
      </c>
      <c r="O49" s="139">
        <f t="shared" si="17"/>
        <v>0</v>
      </c>
      <c r="P49" s="139">
        <f t="shared" si="17"/>
        <v>0</v>
      </c>
      <c r="Q49" s="139">
        <f t="shared" si="17"/>
        <v>0</v>
      </c>
      <c r="R49" s="139">
        <f t="shared" si="17"/>
        <v>0</v>
      </c>
      <c r="S49" s="139">
        <f t="shared" si="17"/>
        <v>0</v>
      </c>
      <c r="T49" s="139">
        <f t="shared" si="17"/>
        <v>0</v>
      </c>
      <c r="U49" s="139">
        <f t="shared" si="17"/>
        <v>0</v>
      </c>
      <c r="V49" s="140">
        <f t="shared" si="17"/>
        <v>0</v>
      </c>
    </row>
    <row r="50" spans="1:22" ht="20.100000000000001" customHeight="1">
      <c r="A50" s="137"/>
      <c r="B50" s="137"/>
      <c r="C50" s="137"/>
      <c r="D50" s="138" t="s">
        <v>108</v>
      </c>
      <c r="E50" s="139">
        <f t="shared" si="16"/>
        <v>13.83</v>
      </c>
      <c r="F50" s="139">
        <f t="shared" si="16"/>
        <v>13.83</v>
      </c>
      <c r="G50" s="140">
        <f t="shared" si="16"/>
        <v>13.83</v>
      </c>
      <c r="H50" s="140">
        <f t="shared" si="16"/>
        <v>13.83</v>
      </c>
      <c r="I50" s="140">
        <f t="shared" si="16"/>
        <v>0</v>
      </c>
      <c r="J50" s="140">
        <f t="shared" si="16"/>
        <v>0</v>
      </c>
      <c r="K50" s="139">
        <f t="shared" si="16"/>
        <v>0</v>
      </c>
      <c r="L50" s="139">
        <f t="shared" si="16"/>
        <v>0</v>
      </c>
      <c r="M50" s="139">
        <f t="shared" si="16"/>
        <v>0</v>
      </c>
      <c r="N50" s="139">
        <f t="shared" si="16"/>
        <v>0</v>
      </c>
      <c r="O50" s="139">
        <f t="shared" si="17"/>
        <v>0</v>
      </c>
      <c r="P50" s="139">
        <f t="shared" si="17"/>
        <v>0</v>
      </c>
      <c r="Q50" s="139">
        <f t="shared" si="17"/>
        <v>0</v>
      </c>
      <c r="R50" s="139">
        <f t="shared" si="17"/>
        <v>0</v>
      </c>
      <c r="S50" s="139">
        <f t="shared" si="17"/>
        <v>0</v>
      </c>
      <c r="T50" s="139">
        <f t="shared" si="17"/>
        <v>0</v>
      </c>
      <c r="U50" s="139">
        <f t="shared" si="17"/>
        <v>0</v>
      </c>
      <c r="V50" s="140">
        <f t="shared" si="17"/>
        <v>0</v>
      </c>
    </row>
    <row r="51" spans="1:22" ht="20.100000000000001" customHeight="1">
      <c r="A51" s="137" t="s">
        <v>109</v>
      </c>
      <c r="B51" s="137" t="s">
        <v>96</v>
      </c>
      <c r="C51" s="137" t="s">
        <v>93</v>
      </c>
      <c r="D51" s="138" t="s">
        <v>110</v>
      </c>
      <c r="E51" s="139">
        <v>13.83</v>
      </c>
      <c r="F51" s="139">
        <v>13.83</v>
      </c>
      <c r="G51" s="140">
        <v>13.83</v>
      </c>
      <c r="H51" s="140">
        <v>13.83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</sheetData>
  <sheetProtection formatCells="0" formatColumns="0" formatRows="0"/>
  <mergeCells count="29"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9" type="noConversion"/>
  <pageMargins left="0.75138888888888899" right="0.35763888888888901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"/>
  <sheetViews>
    <sheetView showGridLines="0" showZeros="0" workbookViewId="0">
      <selection sqref="A1:J1"/>
    </sheetView>
  </sheetViews>
  <sheetFormatPr defaultColWidth="7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7" style="37"/>
  </cols>
  <sheetData>
    <row r="1" spans="1:10" ht="42" customHeight="1">
      <c r="A1" s="153" t="s">
        <v>111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112</v>
      </c>
      <c r="B3" s="157"/>
      <c r="C3" s="158"/>
      <c r="D3" s="163" t="s">
        <v>113</v>
      </c>
      <c r="E3" s="166" t="s">
        <v>29</v>
      </c>
      <c r="F3" s="159" t="s">
        <v>114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115</v>
      </c>
      <c r="H4" s="160"/>
      <c r="I4" s="160"/>
      <c r="J4" s="82" t="s">
        <v>116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117</v>
      </c>
      <c r="H5" s="79" t="s">
        <v>118</v>
      </c>
      <c r="I5" s="79" t="s">
        <v>119</v>
      </c>
      <c r="J5" s="79" t="s">
        <v>117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E8+E32+E43+E47</f>
        <v>298.37</v>
      </c>
      <c r="F7" s="87">
        <f t="shared" si="0"/>
        <v>298.37</v>
      </c>
      <c r="G7" s="87">
        <f t="shared" si="0"/>
        <v>242.34</v>
      </c>
      <c r="H7" s="87">
        <f t="shared" si="0"/>
        <v>231.12</v>
      </c>
      <c r="I7" s="87">
        <f t="shared" si="0"/>
        <v>11.22</v>
      </c>
      <c r="J7" s="87">
        <f t="shared" si="0"/>
        <v>56.03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E9+E29</f>
        <v>251.21</v>
      </c>
      <c r="F8" s="87">
        <f t="shared" si="1"/>
        <v>251.21</v>
      </c>
      <c r="G8" s="87">
        <f t="shared" si="1"/>
        <v>195.18</v>
      </c>
      <c r="H8" s="87">
        <f t="shared" si="1"/>
        <v>183.96</v>
      </c>
      <c r="I8" s="87">
        <f t="shared" si="1"/>
        <v>11.22</v>
      </c>
      <c r="J8" s="87">
        <f t="shared" si="1"/>
        <v>56.03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</f>
        <v>241.21</v>
      </c>
      <c r="F9" s="87">
        <f t="shared" si="2"/>
        <v>241.21</v>
      </c>
      <c r="G9" s="87">
        <f t="shared" si="2"/>
        <v>195.18</v>
      </c>
      <c r="H9" s="87">
        <f t="shared" si="2"/>
        <v>183.96</v>
      </c>
      <c r="I9" s="87">
        <f t="shared" si="2"/>
        <v>11.22</v>
      </c>
      <c r="J9" s="87">
        <f t="shared" si="2"/>
        <v>46.03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SUM(E11:E28)</f>
        <v>241.21</v>
      </c>
      <c r="F10" s="87">
        <f t="shared" si="3"/>
        <v>241.21</v>
      </c>
      <c r="G10" s="87">
        <f t="shared" si="3"/>
        <v>195.18</v>
      </c>
      <c r="H10" s="87">
        <f t="shared" si="3"/>
        <v>183.96</v>
      </c>
      <c r="I10" s="87">
        <f t="shared" si="3"/>
        <v>11.22</v>
      </c>
      <c r="J10" s="87">
        <f t="shared" si="3"/>
        <v>46.03</v>
      </c>
    </row>
    <row r="11" spans="1:10" s="36" customFormat="1" ht="20.100000000000001" customHeight="1">
      <c r="A11" s="84" t="s">
        <v>120</v>
      </c>
      <c r="B11" s="85" t="s">
        <v>121</v>
      </c>
      <c r="C11" s="85" t="s">
        <v>122</v>
      </c>
      <c r="D11" s="85" t="s">
        <v>66</v>
      </c>
      <c r="E11" s="87">
        <v>9.61</v>
      </c>
      <c r="F11" s="87">
        <v>9.61</v>
      </c>
      <c r="G11" s="87">
        <v>9.61</v>
      </c>
      <c r="H11" s="87">
        <v>9.61</v>
      </c>
      <c r="I11" s="87">
        <v>0</v>
      </c>
      <c r="J11" s="87">
        <v>0</v>
      </c>
    </row>
    <row r="12" spans="1:10" s="36" customFormat="1" ht="20.100000000000001" customHeight="1">
      <c r="A12" s="84" t="s">
        <v>120</v>
      </c>
      <c r="B12" s="85" t="s">
        <v>121</v>
      </c>
      <c r="C12" s="85" t="s">
        <v>122</v>
      </c>
      <c r="D12" s="85" t="s">
        <v>67</v>
      </c>
      <c r="E12" s="87">
        <v>33.119999999999997</v>
      </c>
      <c r="F12" s="87">
        <v>33.119999999999997</v>
      </c>
      <c r="G12" s="87">
        <v>33.119999999999997</v>
      </c>
      <c r="H12" s="87">
        <v>33.119999999999997</v>
      </c>
      <c r="I12" s="87">
        <v>0</v>
      </c>
      <c r="J12" s="87">
        <v>0</v>
      </c>
    </row>
    <row r="13" spans="1:10" s="36" customFormat="1" ht="20.100000000000001" customHeight="1">
      <c r="A13" s="84" t="s">
        <v>120</v>
      </c>
      <c r="B13" s="85" t="s">
        <v>121</v>
      </c>
      <c r="C13" s="85" t="s">
        <v>122</v>
      </c>
      <c r="D13" s="85" t="s">
        <v>65</v>
      </c>
      <c r="E13" s="87">
        <v>3.66</v>
      </c>
      <c r="F13" s="87">
        <v>3.66</v>
      </c>
      <c r="G13" s="87">
        <v>3.66</v>
      </c>
      <c r="H13" s="87">
        <v>3.66</v>
      </c>
      <c r="I13" s="87">
        <v>0</v>
      </c>
      <c r="J13" s="87">
        <v>0</v>
      </c>
    </row>
    <row r="14" spans="1:10" s="36" customFormat="1" ht="20.100000000000001" customHeight="1">
      <c r="A14" s="84" t="s">
        <v>120</v>
      </c>
      <c r="B14" s="85" t="s">
        <v>121</v>
      </c>
      <c r="C14" s="85" t="s">
        <v>122</v>
      </c>
      <c r="D14" s="85" t="s">
        <v>63</v>
      </c>
      <c r="E14" s="87">
        <v>13.29</v>
      </c>
      <c r="F14" s="87">
        <v>13.29</v>
      </c>
      <c r="G14" s="87">
        <v>13.29</v>
      </c>
      <c r="H14" s="87">
        <v>13.29</v>
      </c>
      <c r="I14" s="87">
        <v>0</v>
      </c>
      <c r="J14" s="87">
        <v>0</v>
      </c>
    </row>
    <row r="15" spans="1:10" s="36" customFormat="1" ht="20.100000000000001" customHeight="1">
      <c r="A15" s="84" t="s">
        <v>120</v>
      </c>
      <c r="B15" s="85" t="s">
        <v>121</v>
      </c>
      <c r="C15" s="85" t="s">
        <v>122</v>
      </c>
      <c r="D15" s="85" t="s">
        <v>76</v>
      </c>
      <c r="E15" s="87">
        <v>6</v>
      </c>
      <c r="F15" s="87">
        <v>6</v>
      </c>
      <c r="G15" s="87">
        <v>0</v>
      </c>
      <c r="H15" s="87">
        <v>0</v>
      </c>
      <c r="I15" s="87">
        <v>0</v>
      </c>
      <c r="J15" s="87">
        <v>6</v>
      </c>
    </row>
    <row r="16" spans="1:10" s="36" customFormat="1" ht="20.100000000000001" customHeight="1">
      <c r="A16" s="84" t="s">
        <v>120</v>
      </c>
      <c r="B16" s="85" t="s">
        <v>121</v>
      </c>
      <c r="C16" s="85" t="s">
        <v>122</v>
      </c>
      <c r="D16" s="85" t="s">
        <v>61</v>
      </c>
      <c r="E16" s="87">
        <v>70.73</v>
      </c>
      <c r="F16" s="87">
        <v>70.73</v>
      </c>
      <c r="G16" s="87">
        <v>70.73</v>
      </c>
      <c r="H16" s="87">
        <v>70.73</v>
      </c>
      <c r="I16" s="87">
        <v>0</v>
      </c>
      <c r="J16" s="87">
        <v>0</v>
      </c>
    </row>
    <row r="17" spans="1:10" s="36" customFormat="1" ht="20.100000000000001" customHeight="1">
      <c r="A17" s="84" t="s">
        <v>120</v>
      </c>
      <c r="B17" s="85" t="s">
        <v>121</v>
      </c>
      <c r="C17" s="85" t="s">
        <v>122</v>
      </c>
      <c r="D17" s="85" t="s">
        <v>68</v>
      </c>
      <c r="E17" s="87">
        <v>0.32</v>
      </c>
      <c r="F17" s="87">
        <v>0.32</v>
      </c>
      <c r="G17" s="87">
        <v>0.32</v>
      </c>
      <c r="H17" s="87">
        <v>0.32</v>
      </c>
      <c r="I17" s="87">
        <v>0</v>
      </c>
      <c r="J17" s="87">
        <v>0</v>
      </c>
    </row>
    <row r="18" spans="1:10" s="36" customFormat="1" ht="20.100000000000001" customHeight="1">
      <c r="A18" s="84" t="s">
        <v>120</v>
      </c>
      <c r="B18" s="85" t="s">
        <v>121</v>
      </c>
      <c r="C18" s="85" t="s">
        <v>122</v>
      </c>
      <c r="D18" s="85" t="s">
        <v>73</v>
      </c>
      <c r="E18" s="87">
        <v>4.82</v>
      </c>
      <c r="F18" s="87">
        <v>4.82</v>
      </c>
      <c r="G18" s="87">
        <v>4.82</v>
      </c>
      <c r="H18" s="87">
        <v>4.82</v>
      </c>
      <c r="I18" s="87">
        <v>0</v>
      </c>
      <c r="J18" s="87">
        <v>0</v>
      </c>
    </row>
    <row r="19" spans="1:10" s="36" customFormat="1" ht="20.100000000000001" customHeight="1">
      <c r="A19" s="84" t="s">
        <v>120</v>
      </c>
      <c r="B19" s="85" t="s">
        <v>121</v>
      </c>
      <c r="C19" s="85" t="s">
        <v>122</v>
      </c>
      <c r="D19" s="85" t="s">
        <v>77</v>
      </c>
      <c r="E19" s="87">
        <v>4.03</v>
      </c>
      <c r="F19" s="87">
        <v>4.03</v>
      </c>
      <c r="G19" s="87">
        <v>0</v>
      </c>
      <c r="H19" s="87">
        <v>0</v>
      </c>
      <c r="I19" s="87">
        <v>0</v>
      </c>
      <c r="J19" s="87">
        <v>4.03</v>
      </c>
    </row>
    <row r="20" spans="1:10" s="36" customFormat="1" ht="20.100000000000001" customHeight="1">
      <c r="A20" s="84" t="s">
        <v>120</v>
      </c>
      <c r="B20" s="85" t="s">
        <v>121</v>
      </c>
      <c r="C20" s="85" t="s">
        <v>122</v>
      </c>
      <c r="D20" s="85" t="s">
        <v>78</v>
      </c>
      <c r="E20" s="87">
        <v>30</v>
      </c>
      <c r="F20" s="87">
        <v>30</v>
      </c>
      <c r="G20" s="87">
        <v>0</v>
      </c>
      <c r="H20" s="87">
        <v>0</v>
      </c>
      <c r="I20" s="87">
        <v>0</v>
      </c>
      <c r="J20" s="87">
        <v>30</v>
      </c>
    </row>
    <row r="21" spans="1:10" s="36" customFormat="1" ht="20.100000000000001" customHeight="1">
      <c r="A21" s="84" t="s">
        <v>120</v>
      </c>
      <c r="B21" s="85" t="s">
        <v>121</v>
      </c>
      <c r="C21" s="85" t="s">
        <v>122</v>
      </c>
      <c r="D21" s="85" t="s">
        <v>72</v>
      </c>
      <c r="E21" s="87">
        <v>2.31</v>
      </c>
      <c r="F21" s="87">
        <v>2.31</v>
      </c>
      <c r="G21" s="87">
        <v>2.31</v>
      </c>
      <c r="H21" s="87">
        <v>2.31</v>
      </c>
      <c r="I21" s="87">
        <v>0</v>
      </c>
      <c r="J21" s="87">
        <v>0</v>
      </c>
    </row>
    <row r="22" spans="1:10" s="36" customFormat="1" ht="20.100000000000001" customHeight="1">
      <c r="A22" s="84" t="s">
        <v>120</v>
      </c>
      <c r="B22" s="85" t="s">
        <v>121</v>
      </c>
      <c r="C22" s="85" t="s">
        <v>122</v>
      </c>
      <c r="D22" s="85" t="s">
        <v>70</v>
      </c>
      <c r="E22" s="87">
        <v>0.24</v>
      </c>
      <c r="F22" s="87">
        <v>0.24</v>
      </c>
      <c r="G22" s="87">
        <v>0.24</v>
      </c>
      <c r="H22" s="87">
        <v>0.24</v>
      </c>
      <c r="I22" s="87">
        <v>0</v>
      </c>
      <c r="J22" s="87">
        <v>0</v>
      </c>
    </row>
    <row r="23" spans="1:10" s="36" customFormat="1" ht="20.100000000000001" customHeight="1">
      <c r="A23" s="84" t="s">
        <v>120</v>
      </c>
      <c r="B23" s="85" t="s">
        <v>121</v>
      </c>
      <c r="C23" s="85" t="s">
        <v>122</v>
      </c>
      <c r="D23" s="85" t="s">
        <v>75</v>
      </c>
      <c r="E23" s="87">
        <v>6</v>
      </c>
      <c r="F23" s="87">
        <v>6</v>
      </c>
      <c r="G23" s="87">
        <v>0</v>
      </c>
      <c r="H23" s="87">
        <v>0</v>
      </c>
      <c r="I23" s="87">
        <v>0</v>
      </c>
      <c r="J23" s="87">
        <v>6</v>
      </c>
    </row>
    <row r="24" spans="1:10" s="36" customFormat="1" ht="20.100000000000001" customHeight="1">
      <c r="A24" s="84" t="s">
        <v>120</v>
      </c>
      <c r="B24" s="85" t="s">
        <v>121</v>
      </c>
      <c r="C24" s="85" t="s">
        <v>122</v>
      </c>
      <c r="D24" s="85" t="s">
        <v>69</v>
      </c>
      <c r="E24" s="87">
        <v>0.62</v>
      </c>
      <c r="F24" s="87">
        <v>0.62</v>
      </c>
      <c r="G24" s="87">
        <v>0.62</v>
      </c>
      <c r="H24" s="87">
        <v>0.62</v>
      </c>
      <c r="I24" s="87">
        <v>0</v>
      </c>
      <c r="J24" s="87">
        <v>0</v>
      </c>
    </row>
    <row r="25" spans="1:10" s="36" customFormat="1" ht="20.100000000000001" customHeight="1">
      <c r="A25" s="84" t="s">
        <v>120</v>
      </c>
      <c r="B25" s="85" t="s">
        <v>121</v>
      </c>
      <c r="C25" s="85" t="s">
        <v>122</v>
      </c>
      <c r="D25" s="85" t="s">
        <v>74</v>
      </c>
      <c r="E25" s="87">
        <v>11.22</v>
      </c>
      <c r="F25" s="87">
        <v>11.22</v>
      </c>
      <c r="G25" s="87">
        <v>11.22</v>
      </c>
      <c r="H25" s="87">
        <v>0</v>
      </c>
      <c r="I25" s="87">
        <v>11.22</v>
      </c>
      <c r="J25" s="87">
        <v>0</v>
      </c>
    </row>
    <row r="26" spans="1:10" s="36" customFormat="1" ht="20.100000000000001" customHeight="1">
      <c r="A26" s="84" t="s">
        <v>120</v>
      </c>
      <c r="B26" s="85" t="s">
        <v>121</v>
      </c>
      <c r="C26" s="85" t="s">
        <v>122</v>
      </c>
      <c r="D26" s="85" t="s">
        <v>62</v>
      </c>
      <c r="E26" s="87">
        <v>31.02</v>
      </c>
      <c r="F26" s="87">
        <v>31.02</v>
      </c>
      <c r="G26" s="87">
        <v>31.02</v>
      </c>
      <c r="H26" s="87">
        <v>31.02</v>
      </c>
      <c r="I26" s="87">
        <v>0</v>
      </c>
      <c r="J26" s="87">
        <v>0</v>
      </c>
    </row>
    <row r="27" spans="1:10" s="36" customFormat="1" ht="20.100000000000001" customHeight="1">
      <c r="A27" s="84" t="s">
        <v>120</v>
      </c>
      <c r="B27" s="85" t="s">
        <v>121</v>
      </c>
      <c r="C27" s="85" t="s">
        <v>122</v>
      </c>
      <c r="D27" s="85" t="s">
        <v>71</v>
      </c>
      <c r="E27" s="87">
        <v>4.6100000000000003</v>
      </c>
      <c r="F27" s="87">
        <v>4.6100000000000003</v>
      </c>
      <c r="G27" s="87">
        <v>4.6100000000000003</v>
      </c>
      <c r="H27" s="87">
        <v>4.6100000000000003</v>
      </c>
      <c r="I27" s="87">
        <v>0</v>
      </c>
      <c r="J27" s="87">
        <v>0</v>
      </c>
    </row>
    <row r="28" spans="1:10" s="36" customFormat="1" ht="20.100000000000001" customHeight="1">
      <c r="A28" s="84" t="s">
        <v>120</v>
      </c>
      <c r="B28" s="85" t="s">
        <v>121</v>
      </c>
      <c r="C28" s="85" t="s">
        <v>122</v>
      </c>
      <c r="D28" s="85" t="s">
        <v>64</v>
      </c>
      <c r="E28" s="87">
        <v>9.61</v>
      </c>
      <c r="F28" s="87">
        <v>9.61</v>
      </c>
      <c r="G28" s="87">
        <v>9.61</v>
      </c>
      <c r="H28" s="87">
        <v>9.61</v>
      </c>
      <c r="I28" s="87">
        <v>0</v>
      </c>
      <c r="J28" s="87">
        <v>0</v>
      </c>
    </row>
    <row r="29" spans="1:10" s="36" customFormat="1" ht="20.100000000000001" customHeight="1">
      <c r="A29" s="84"/>
      <c r="B29" s="85" t="s">
        <v>81</v>
      </c>
      <c r="C29" s="85"/>
      <c r="D29" s="85" t="s">
        <v>79</v>
      </c>
      <c r="E29" s="87">
        <f t="shared" ref="E29:J30" si="4">E30</f>
        <v>10</v>
      </c>
      <c r="F29" s="87">
        <f t="shared" si="4"/>
        <v>10</v>
      </c>
      <c r="G29" s="87">
        <f t="shared" si="4"/>
        <v>0</v>
      </c>
      <c r="H29" s="87">
        <f t="shared" si="4"/>
        <v>0</v>
      </c>
      <c r="I29" s="87">
        <f t="shared" si="4"/>
        <v>0</v>
      </c>
      <c r="J29" s="87">
        <f t="shared" si="4"/>
        <v>10</v>
      </c>
    </row>
    <row r="30" spans="1:10" s="36" customFormat="1" ht="20.100000000000001" customHeight="1">
      <c r="A30" s="84"/>
      <c r="B30" s="85"/>
      <c r="C30" s="85" t="s">
        <v>82</v>
      </c>
      <c r="D30" s="85" t="s">
        <v>80</v>
      </c>
      <c r="E30" s="87">
        <f t="shared" si="4"/>
        <v>10</v>
      </c>
      <c r="F30" s="87">
        <f t="shared" si="4"/>
        <v>10</v>
      </c>
      <c r="G30" s="87">
        <f t="shared" si="4"/>
        <v>0</v>
      </c>
      <c r="H30" s="87">
        <f t="shared" si="4"/>
        <v>0</v>
      </c>
      <c r="I30" s="87">
        <f t="shared" si="4"/>
        <v>0</v>
      </c>
      <c r="J30" s="87">
        <f t="shared" si="4"/>
        <v>10</v>
      </c>
    </row>
    <row r="31" spans="1:10" s="36" customFormat="1" ht="20.100000000000001" customHeight="1">
      <c r="A31" s="84" t="s">
        <v>120</v>
      </c>
      <c r="B31" s="85" t="s">
        <v>123</v>
      </c>
      <c r="C31" s="85" t="s">
        <v>124</v>
      </c>
      <c r="D31" s="85" t="s">
        <v>83</v>
      </c>
      <c r="E31" s="87">
        <v>10</v>
      </c>
      <c r="F31" s="87">
        <v>10</v>
      </c>
      <c r="G31" s="87">
        <v>0</v>
      </c>
      <c r="H31" s="87">
        <v>0</v>
      </c>
      <c r="I31" s="87">
        <v>0</v>
      </c>
      <c r="J31" s="87">
        <v>10</v>
      </c>
    </row>
    <row r="32" spans="1:10" ht="20.100000000000001" customHeight="1">
      <c r="A32" s="84" t="s">
        <v>87</v>
      </c>
      <c r="B32" s="85"/>
      <c r="C32" s="85"/>
      <c r="D32" s="85" t="s">
        <v>84</v>
      </c>
      <c r="E32" s="87">
        <f t="shared" ref="E32:J32" si="5">E33+E36</f>
        <v>25.26</v>
      </c>
      <c r="F32" s="87">
        <f t="shared" si="5"/>
        <v>25.26</v>
      </c>
      <c r="G32" s="87">
        <f t="shared" si="5"/>
        <v>25.26</v>
      </c>
      <c r="H32" s="87">
        <f t="shared" si="5"/>
        <v>25.26</v>
      </c>
      <c r="I32" s="87">
        <f t="shared" si="5"/>
        <v>0</v>
      </c>
      <c r="J32" s="87">
        <f t="shared" si="5"/>
        <v>0</v>
      </c>
    </row>
    <row r="33" spans="1:10" ht="20.100000000000001" customHeight="1">
      <c r="A33" s="84"/>
      <c r="B33" s="85" t="s">
        <v>88</v>
      </c>
      <c r="C33" s="85"/>
      <c r="D33" s="85" t="s">
        <v>85</v>
      </c>
      <c r="E33" s="87">
        <f t="shared" ref="E33:J34" si="6">E34</f>
        <v>23.06</v>
      </c>
      <c r="F33" s="87">
        <f t="shared" si="6"/>
        <v>23.06</v>
      </c>
      <c r="G33" s="87">
        <f t="shared" si="6"/>
        <v>23.06</v>
      </c>
      <c r="H33" s="87">
        <f t="shared" si="6"/>
        <v>23.06</v>
      </c>
      <c r="I33" s="87">
        <f t="shared" si="6"/>
        <v>0</v>
      </c>
      <c r="J33" s="87">
        <f t="shared" si="6"/>
        <v>0</v>
      </c>
    </row>
    <row r="34" spans="1:10" ht="20.100000000000001" customHeight="1">
      <c r="A34" s="84"/>
      <c r="B34" s="85"/>
      <c r="C34" s="85" t="s">
        <v>88</v>
      </c>
      <c r="D34" s="85" t="s">
        <v>86</v>
      </c>
      <c r="E34" s="87">
        <f t="shared" si="6"/>
        <v>23.06</v>
      </c>
      <c r="F34" s="87">
        <f t="shared" si="6"/>
        <v>23.06</v>
      </c>
      <c r="G34" s="87">
        <f t="shared" si="6"/>
        <v>23.06</v>
      </c>
      <c r="H34" s="87">
        <f t="shared" si="6"/>
        <v>23.06</v>
      </c>
      <c r="I34" s="87">
        <f t="shared" si="6"/>
        <v>0</v>
      </c>
      <c r="J34" s="87">
        <f t="shared" si="6"/>
        <v>0</v>
      </c>
    </row>
    <row r="35" spans="1:10" ht="20.100000000000001" customHeight="1">
      <c r="A35" s="84" t="s">
        <v>125</v>
      </c>
      <c r="B35" s="85" t="s">
        <v>126</v>
      </c>
      <c r="C35" s="85" t="s">
        <v>126</v>
      </c>
      <c r="D35" s="85" t="s">
        <v>89</v>
      </c>
      <c r="E35" s="87">
        <v>23.06</v>
      </c>
      <c r="F35" s="87">
        <v>23.06</v>
      </c>
      <c r="G35" s="87">
        <v>23.06</v>
      </c>
      <c r="H35" s="87">
        <v>23.06</v>
      </c>
      <c r="I35" s="87">
        <v>0</v>
      </c>
      <c r="J35" s="87">
        <v>0</v>
      </c>
    </row>
    <row r="36" spans="1:10" ht="20.100000000000001" customHeight="1">
      <c r="A36" s="84"/>
      <c r="B36" s="85" t="s">
        <v>92</v>
      </c>
      <c r="C36" s="85"/>
      <c r="D36" s="85" t="s">
        <v>90</v>
      </c>
      <c r="E36" s="87">
        <f t="shared" ref="E36:J36" si="7">E37+E39+E41</f>
        <v>2.2000000000000002</v>
      </c>
      <c r="F36" s="87">
        <f t="shared" si="7"/>
        <v>2.2000000000000002</v>
      </c>
      <c r="G36" s="87">
        <f t="shared" si="7"/>
        <v>2.2000000000000002</v>
      </c>
      <c r="H36" s="87">
        <f t="shared" si="7"/>
        <v>2.2000000000000002</v>
      </c>
      <c r="I36" s="87">
        <f t="shared" si="7"/>
        <v>0</v>
      </c>
      <c r="J36" s="87">
        <f t="shared" si="7"/>
        <v>0</v>
      </c>
    </row>
    <row r="37" spans="1:10" ht="20.100000000000001" customHeight="1">
      <c r="A37" s="84"/>
      <c r="B37" s="85"/>
      <c r="C37" s="85" t="s">
        <v>93</v>
      </c>
      <c r="D37" s="85" t="s">
        <v>91</v>
      </c>
      <c r="E37" s="87">
        <f t="shared" ref="E37:J37" si="8">E38</f>
        <v>0.81</v>
      </c>
      <c r="F37" s="87">
        <f t="shared" si="8"/>
        <v>0.81</v>
      </c>
      <c r="G37" s="87">
        <f t="shared" si="8"/>
        <v>0.81</v>
      </c>
      <c r="H37" s="87">
        <f t="shared" si="8"/>
        <v>0.81</v>
      </c>
      <c r="I37" s="87">
        <f t="shared" si="8"/>
        <v>0</v>
      </c>
      <c r="J37" s="87">
        <f t="shared" si="8"/>
        <v>0</v>
      </c>
    </row>
    <row r="38" spans="1:10" ht="20.100000000000001" customHeight="1">
      <c r="A38" s="84" t="s">
        <v>125</v>
      </c>
      <c r="B38" s="85" t="s">
        <v>127</v>
      </c>
      <c r="C38" s="85" t="s">
        <v>128</v>
      </c>
      <c r="D38" s="85" t="s">
        <v>94</v>
      </c>
      <c r="E38" s="87">
        <v>0.81</v>
      </c>
      <c r="F38" s="87">
        <v>0.81</v>
      </c>
      <c r="G38" s="87">
        <v>0.81</v>
      </c>
      <c r="H38" s="87">
        <v>0.81</v>
      </c>
      <c r="I38" s="87">
        <v>0</v>
      </c>
      <c r="J38" s="87">
        <v>0</v>
      </c>
    </row>
    <row r="39" spans="1:10" ht="20.100000000000001" customHeight="1">
      <c r="A39" s="84"/>
      <c r="B39" s="85"/>
      <c r="C39" s="85" t="s">
        <v>96</v>
      </c>
      <c r="D39" s="85" t="s">
        <v>95</v>
      </c>
      <c r="E39" s="87">
        <f t="shared" ref="E39:J39" si="9">E40</f>
        <v>0.81</v>
      </c>
      <c r="F39" s="87">
        <f t="shared" si="9"/>
        <v>0.81</v>
      </c>
      <c r="G39" s="87">
        <f t="shared" si="9"/>
        <v>0.81</v>
      </c>
      <c r="H39" s="87">
        <f t="shared" si="9"/>
        <v>0.81</v>
      </c>
      <c r="I39" s="87">
        <f t="shared" si="9"/>
        <v>0</v>
      </c>
      <c r="J39" s="87">
        <f t="shared" si="9"/>
        <v>0</v>
      </c>
    </row>
    <row r="40" spans="1:10" ht="20.100000000000001" customHeight="1">
      <c r="A40" s="84" t="s">
        <v>125</v>
      </c>
      <c r="B40" s="85" t="s">
        <v>127</v>
      </c>
      <c r="C40" s="85" t="s">
        <v>129</v>
      </c>
      <c r="D40" s="85" t="s">
        <v>97</v>
      </c>
      <c r="E40" s="87">
        <v>0.81</v>
      </c>
      <c r="F40" s="87">
        <v>0.81</v>
      </c>
      <c r="G40" s="87">
        <v>0.81</v>
      </c>
      <c r="H40" s="87">
        <v>0.81</v>
      </c>
      <c r="I40" s="87">
        <v>0</v>
      </c>
      <c r="J40" s="87">
        <v>0</v>
      </c>
    </row>
    <row r="41" spans="1:10" ht="20.100000000000001" customHeight="1">
      <c r="A41" s="84"/>
      <c r="B41" s="85"/>
      <c r="C41" s="85" t="s">
        <v>59</v>
      </c>
      <c r="D41" s="85" t="s">
        <v>98</v>
      </c>
      <c r="E41" s="87">
        <f t="shared" ref="E41:J41" si="10">E42</f>
        <v>0.57999999999999996</v>
      </c>
      <c r="F41" s="87">
        <f t="shared" si="10"/>
        <v>0.57999999999999996</v>
      </c>
      <c r="G41" s="87">
        <f t="shared" si="10"/>
        <v>0.57999999999999996</v>
      </c>
      <c r="H41" s="87">
        <f t="shared" si="10"/>
        <v>0.57999999999999996</v>
      </c>
      <c r="I41" s="87">
        <f t="shared" si="10"/>
        <v>0</v>
      </c>
      <c r="J41" s="87">
        <f t="shared" si="10"/>
        <v>0</v>
      </c>
    </row>
    <row r="42" spans="1:10" ht="20.100000000000001" customHeight="1">
      <c r="A42" s="84" t="s">
        <v>125</v>
      </c>
      <c r="B42" s="85" t="s">
        <v>127</v>
      </c>
      <c r="C42" s="85" t="s">
        <v>121</v>
      </c>
      <c r="D42" s="85" t="s">
        <v>99</v>
      </c>
      <c r="E42" s="87">
        <v>0.57999999999999996</v>
      </c>
      <c r="F42" s="87">
        <v>0.57999999999999996</v>
      </c>
      <c r="G42" s="87">
        <v>0.57999999999999996</v>
      </c>
      <c r="H42" s="87">
        <v>0.57999999999999996</v>
      </c>
      <c r="I42" s="87">
        <v>0</v>
      </c>
      <c r="J42" s="87">
        <v>0</v>
      </c>
    </row>
    <row r="43" spans="1:10" ht="20.100000000000001" customHeight="1">
      <c r="A43" s="84" t="s">
        <v>103</v>
      </c>
      <c r="B43" s="85"/>
      <c r="C43" s="85"/>
      <c r="D43" s="85" t="s">
        <v>100</v>
      </c>
      <c r="E43" s="87">
        <f t="shared" ref="E43:J45" si="11">E44</f>
        <v>8.07</v>
      </c>
      <c r="F43" s="87">
        <f t="shared" si="11"/>
        <v>8.07</v>
      </c>
      <c r="G43" s="87">
        <f t="shared" si="11"/>
        <v>8.07</v>
      </c>
      <c r="H43" s="87">
        <f t="shared" si="11"/>
        <v>8.07</v>
      </c>
      <c r="I43" s="87">
        <f t="shared" si="11"/>
        <v>0</v>
      </c>
      <c r="J43" s="87">
        <f t="shared" si="11"/>
        <v>0</v>
      </c>
    </row>
    <row r="44" spans="1:10" ht="20.100000000000001" customHeight="1">
      <c r="A44" s="84"/>
      <c r="B44" s="85" t="s">
        <v>104</v>
      </c>
      <c r="C44" s="85"/>
      <c r="D44" s="85" t="s">
        <v>101</v>
      </c>
      <c r="E44" s="87">
        <f t="shared" si="11"/>
        <v>8.07</v>
      </c>
      <c r="F44" s="87">
        <f t="shared" si="11"/>
        <v>8.07</v>
      </c>
      <c r="G44" s="87">
        <f t="shared" si="11"/>
        <v>8.07</v>
      </c>
      <c r="H44" s="87">
        <f t="shared" si="11"/>
        <v>8.07</v>
      </c>
      <c r="I44" s="87">
        <f t="shared" si="11"/>
        <v>0</v>
      </c>
      <c r="J44" s="87">
        <f t="shared" si="11"/>
        <v>0</v>
      </c>
    </row>
    <row r="45" spans="1:10" ht="20.100000000000001" customHeight="1">
      <c r="A45" s="84"/>
      <c r="B45" s="85"/>
      <c r="C45" s="85" t="s">
        <v>96</v>
      </c>
      <c r="D45" s="85" t="s">
        <v>102</v>
      </c>
      <c r="E45" s="87">
        <f t="shared" si="11"/>
        <v>8.07</v>
      </c>
      <c r="F45" s="87">
        <f t="shared" si="11"/>
        <v>8.07</v>
      </c>
      <c r="G45" s="87">
        <f t="shared" si="11"/>
        <v>8.07</v>
      </c>
      <c r="H45" s="87">
        <f t="shared" si="11"/>
        <v>8.07</v>
      </c>
      <c r="I45" s="87">
        <f t="shared" si="11"/>
        <v>0</v>
      </c>
      <c r="J45" s="87">
        <f t="shared" si="11"/>
        <v>0</v>
      </c>
    </row>
    <row r="46" spans="1:10" ht="20.100000000000001" customHeight="1">
      <c r="A46" s="84" t="s">
        <v>130</v>
      </c>
      <c r="B46" s="85" t="s">
        <v>131</v>
      </c>
      <c r="C46" s="85" t="s">
        <v>129</v>
      </c>
      <c r="D46" s="85" t="s">
        <v>105</v>
      </c>
      <c r="E46" s="87">
        <v>8.07</v>
      </c>
      <c r="F46" s="87">
        <v>8.07</v>
      </c>
      <c r="G46" s="87">
        <v>8.07</v>
      </c>
      <c r="H46" s="87">
        <v>8.07</v>
      </c>
      <c r="I46" s="87">
        <v>0</v>
      </c>
      <c r="J46" s="87">
        <v>0</v>
      </c>
    </row>
    <row r="47" spans="1:10" ht="20.100000000000001" customHeight="1">
      <c r="A47" s="84" t="s">
        <v>109</v>
      </c>
      <c r="B47" s="85"/>
      <c r="C47" s="85"/>
      <c r="D47" s="85" t="s">
        <v>106</v>
      </c>
      <c r="E47" s="87">
        <f t="shared" ref="E47:J49" si="12">E48</f>
        <v>13.83</v>
      </c>
      <c r="F47" s="87">
        <f t="shared" si="12"/>
        <v>13.83</v>
      </c>
      <c r="G47" s="87">
        <f t="shared" si="12"/>
        <v>13.83</v>
      </c>
      <c r="H47" s="87">
        <f t="shared" si="12"/>
        <v>13.83</v>
      </c>
      <c r="I47" s="87">
        <f t="shared" si="12"/>
        <v>0</v>
      </c>
      <c r="J47" s="87">
        <f t="shared" si="12"/>
        <v>0</v>
      </c>
    </row>
    <row r="48" spans="1:10" ht="20.100000000000001" customHeight="1">
      <c r="A48" s="84"/>
      <c r="B48" s="85" t="s">
        <v>96</v>
      </c>
      <c r="C48" s="85"/>
      <c r="D48" s="85" t="s">
        <v>107</v>
      </c>
      <c r="E48" s="87">
        <f t="shared" si="12"/>
        <v>13.83</v>
      </c>
      <c r="F48" s="87">
        <f t="shared" si="12"/>
        <v>13.83</v>
      </c>
      <c r="G48" s="87">
        <f t="shared" si="12"/>
        <v>13.83</v>
      </c>
      <c r="H48" s="87">
        <f t="shared" si="12"/>
        <v>13.83</v>
      </c>
      <c r="I48" s="87">
        <f t="shared" si="12"/>
        <v>0</v>
      </c>
      <c r="J48" s="87">
        <f t="shared" si="12"/>
        <v>0</v>
      </c>
    </row>
    <row r="49" spans="1:10" ht="20.100000000000001" customHeight="1">
      <c r="A49" s="84"/>
      <c r="B49" s="85"/>
      <c r="C49" s="85" t="s">
        <v>93</v>
      </c>
      <c r="D49" s="85" t="s">
        <v>108</v>
      </c>
      <c r="E49" s="87">
        <f t="shared" si="12"/>
        <v>13.83</v>
      </c>
      <c r="F49" s="87">
        <f t="shared" si="12"/>
        <v>13.83</v>
      </c>
      <c r="G49" s="87">
        <f t="shared" si="12"/>
        <v>13.83</v>
      </c>
      <c r="H49" s="87">
        <f t="shared" si="12"/>
        <v>13.83</v>
      </c>
      <c r="I49" s="87">
        <f t="shared" si="12"/>
        <v>0</v>
      </c>
      <c r="J49" s="87">
        <f t="shared" si="12"/>
        <v>0</v>
      </c>
    </row>
    <row r="50" spans="1:10" ht="20.100000000000001" customHeight="1">
      <c r="A50" s="84" t="s">
        <v>132</v>
      </c>
      <c r="B50" s="85" t="s">
        <v>129</v>
      </c>
      <c r="C50" s="85" t="s">
        <v>128</v>
      </c>
      <c r="D50" s="85" t="s">
        <v>110</v>
      </c>
      <c r="E50" s="87">
        <v>13.83</v>
      </c>
      <c r="F50" s="87">
        <v>13.83</v>
      </c>
      <c r="G50" s="87">
        <v>13.83</v>
      </c>
      <c r="H50" s="87">
        <v>13.83</v>
      </c>
      <c r="I50" s="87">
        <v>0</v>
      </c>
      <c r="J50" s="87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6.875" style="90"/>
  </cols>
  <sheetData>
    <row r="1" spans="1:10" ht="42" customHeight="1">
      <c r="A1" s="142" t="s">
        <v>133</v>
      </c>
      <c r="B1" s="142"/>
      <c r="C1" s="142"/>
      <c r="D1" s="142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298.37</v>
      </c>
      <c r="C4" s="99" t="s">
        <v>7</v>
      </c>
      <c r="D4" s="100">
        <v>242.34</v>
      </c>
    </row>
    <row r="5" spans="1:10" s="89" customFormat="1" ht="23.25" customHeight="1">
      <c r="A5" s="97" t="s">
        <v>8</v>
      </c>
      <c r="B5" s="101">
        <v>298.37</v>
      </c>
      <c r="C5" s="99" t="s">
        <v>9</v>
      </c>
      <c r="D5" s="100">
        <v>231.12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11.22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56.03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298.37</v>
      </c>
      <c r="C15" s="121" t="s">
        <v>19</v>
      </c>
      <c r="D15" s="100">
        <v>298.37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134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135</v>
      </c>
      <c r="D18" s="124">
        <v>0</v>
      </c>
    </row>
    <row r="19" spans="1:10" s="89" customFormat="1" ht="20.100000000000001" customHeight="1">
      <c r="A19" s="126" t="s">
        <v>24</v>
      </c>
      <c r="B19" s="106">
        <v>298.37</v>
      </c>
      <c r="C19" s="127" t="s">
        <v>25</v>
      </c>
      <c r="D19" s="128">
        <v>298.37</v>
      </c>
    </row>
    <row r="20" spans="1:10" ht="9.75" customHeight="1">
      <c r="B20" s="129"/>
    </row>
    <row r="21" spans="1:10">
      <c r="H21" s="129"/>
    </row>
    <row r="24" spans="1:10">
      <c r="C24" s="129"/>
    </row>
    <row r="25" spans="1:10">
      <c r="B25" s="129"/>
    </row>
    <row r="31" spans="1:10">
      <c r="J31" s="129"/>
    </row>
  </sheetData>
  <sheetProtection formatCells="0" formatColumns="0" formatRows="0"/>
  <mergeCells count="1">
    <mergeCell ref="A1:D1"/>
  </mergeCells>
  <phoneticPr fontId="19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0"/>
  <sheetViews>
    <sheetView showGridLines="0" showZeros="0" workbookViewId="0">
      <selection sqref="A1:I1"/>
    </sheetView>
  </sheetViews>
  <sheetFormatPr defaultColWidth="7" defaultRowHeight="11.25"/>
  <cols>
    <col min="1" max="3" width="4.5" style="37" customWidth="1"/>
    <col min="4" max="4" width="20.625" style="37" customWidth="1"/>
    <col min="5" max="9" width="13.625" style="37" customWidth="1"/>
    <col min="10" max="16384" width="7" style="37"/>
  </cols>
  <sheetData>
    <row r="1" spans="1:9" ht="42" customHeight="1">
      <c r="A1" s="153" t="s">
        <v>136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112</v>
      </c>
      <c r="B3" s="157"/>
      <c r="C3" s="158"/>
      <c r="D3" s="163" t="s">
        <v>113</v>
      </c>
      <c r="E3" s="166" t="s">
        <v>29</v>
      </c>
      <c r="F3" s="159" t="s">
        <v>114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115</v>
      </c>
      <c r="G4" s="160"/>
      <c r="H4" s="160"/>
      <c r="I4" s="82" t="s">
        <v>116</v>
      </c>
    </row>
    <row r="5" spans="1:9" s="77" customFormat="1" ht="37.5" customHeight="1">
      <c r="A5" s="161"/>
      <c r="B5" s="162"/>
      <c r="C5" s="162"/>
      <c r="D5" s="165"/>
      <c r="E5" s="166"/>
      <c r="F5" s="79" t="s">
        <v>117</v>
      </c>
      <c r="G5" s="79" t="s">
        <v>118</v>
      </c>
      <c r="H5" s="79" t="s">
        <v>119</v>
      </c>
      <c r="I5" s="79" t="s">
        <v>117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E8+E32+E43+E47</f>
        <v>298.37</v>
      </c>
      <c r="F7" s="87">
        <f>F8+F32+F43+F47</f>
        <v>242.34</v>
      </c>
      <c r="G7" s="87">
        <f>G8+G32+G43+G47</f>
        <v>231.12</v>
      </c>
      <c r="H7" s="87">
        <f>H8+H32+H43+H47</f>
        <v>11.22</v>
      </c>
      <c r="I7" s="87">
        <f>I8+I32+I43+I47</f>
        <v>56.03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E9+E29</f>
        <v>251.21</v>
      </c>
      <c r="F8" s="87">
        <f>F9+F29</f>
        <v>195.18</v>
      </c>
      <c r="G8" s="87">
        <f>G9+G29</f>
        <v>183.96</v>
      </c>
      <c r="H8" s="87">
        <f>H9+H29</f>
        <v>11.22</v>
      </c>
      <c r="I8" s="87">
        <f>I9+I29</f>
        <v>56.03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</f>
        <v>241.21</v>
      </c>
      <c r="F9" s="87">
        <f>F10</f>
        <v>195.18</v>
      </c>
      <c r="G9" s="87">
        <f>G10</f>
        <v>183.96</v>
      </c>
      <c r="H9" s="87">
        <f>H10</f>
        <v>11.22</v>
      </c>
      <c r="I9" s="87">
        <f>I10</f>
        <v>46.03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SUM(E11:E28)</f>
        <v>241.21</v>
      </c>
      <c r="F10" s="87">
        <f>SUM(F11:F28)</f>
        <v>195.18</v>
      </c>
      <c r="G10" s="87">
        <f>SUM(G11:G28)</f>
        <v>183.96</v>
      </c>
      <c r="H10" s="87">
        <f>SUM(H11:H28)</f>
        <v>11.22</v>
      </c>
      <c r="I10" s="87">
        <f>SUM(I11:I28)</f>
        <v>46.03</v>
      </c>
    </row>
    <row r="11" spans="1:9" s="36" customFormat="1" ht="20.100000000000001" customHeight="1">
      <c r="A11" s="84" t="s">
        <v>120</v>
      </c>
      <c r="B11" s="85" t="s">
        <v>121</v>
      </c>
      <c r="C11" s="85" t="s">
        <v>122</v>
      </c>
      <c r="D11" s="86" t="s">
        <v>73</v>
      </c>
      <c r="E11" s="87">
        <v>4.82</v>
      </c>
      <c r="F11" s="87">
        <v>4.82</v>
      </c>
      <c r="G11" s="87">
        <v>4.82</v>
      </c>
      <c r="H11" s="87">
        <v>0</v>
      </c>
      <c r="I11" s="87">
        <v>0</v>
      </c>
    </row>
    <row r="12" spans="1:9" s="36" customFormat="1" ht="20.100000000000001" customHeight="1">
      <c r="A12" s="84" t="s">
        <v>120</v>
      </c>
      <c r="B12" s="85" t="s">
        <v>121</v>
      </c>
      <c r="C12" s="85" t="s">
        <v>122</v>
      </c>
      <c r="D12" s="86" t="s">
        <v>70</v>
      </c>
      <c r="E12" s="87">
        <v>0.24</v>
      </c>
      <c r="F12" s="87">
        <v>0.24</v>
      </c>
      <c r="G12" s="87">
        <v>0.24</v>
      </c>
      <c r="H12" s="87">
        <v>0</v>
      </c>
      <c r="I12" s="87">
        <v>0</v>
      </c>
    </row>
    <row r="13" spans="1:9" s="36" customFormat="1" ht="20.100000000000001" customHeight="1">
      <c r="A13" s="84" t="s">
        <v>120</v>
      </c>
      <c r="B13" s="85" t="s">
        <v>121</v>
      </c>
      <c r="C13" s="85" t="s">
        <v>122</v>
      </c>
      <c r="D13" s="86" t="s">
        <v>78</v>
      </c>
      <c r="E13" s="87">
        <v>30</v>
      </c>
      <c r="F13" s="87">
        <v>0</v>
      </c>
      <c r="G13" s="87">
        <v>0</v>
      </c>
      <c r="H13" s="87">
        <v>0</v>
      </c>
      <c r="I13" s="87">
        <v>30</v>
      </c>
    </row>
    <row r="14" spans="1:9" s="36" customFormat="1" ht="20.100000000000001" customHeight="1">
      <c r="A14" s="84" t="s">
        <v>120</v>
      </c>
      <c r="B14" s="85" t="s">
        <v>121</v>
      </c>
      <c r="C14" s="85" t="s">
        <v>122</v>
      </c>
      <c r="D14" s="86" t="s">
        <v>63</v>
      </c>
      <c r="E14" s="87">
        <v>13.29</v>
      </c>
      <c r="F14" s="87">
        <v>13.29</v>
      </c>
      <c r="G14" s="87">
        <v>13.29</v>
      </c>
      <c r="H14" s="87">
        <v>0</v>
      </c>
      <c r="I14" s="87">
        <v>0</v>
      </c>
    </row>
    <row r="15" spans="1:9" s="36" customFormat="1" ht="20.100000000000001" customHeight="1">
      <c r="A15" s="84" t="s">
        <v>120</v>
      </c>
      <c r="B15" s="85" t="s">
        <v>121</v>
      </c>
      <c r="C15" s="85" t="s">
        <v>122</v>
      </c>
      <c r="D15" s="86" t="s">
        <v>77</v>
      </c>
      <c r="E15" s="87">
        <v>4.03</v>
      </c>
      <c r="F15" s="87">
        <v>0</v>
      </c>
      <c r="G15" s="87">
        <v>0</v>
      </c>
      <c r="H15" s="87">
        <v>0</v>
      </c>
      <c r="I15" s="87">
        <v>4.03</v>
      </c>
    </row>
    <row r="16" spans="1:9" s="36" customFormat="1" ht="20.100000000000001" customHeight="1">
      <c r="A16" s="84" t="s">
        <v>120</v>
      </c>
      <c r="B16" s="85" t="s">
        <v>121</v>
      </c>
      <c r="C16" s="85" t="s">
        <v>122</v>
      </c>
      <c r="D16" s="86" t="s">
        <v>67</v>
      </c>
      <c r="E16" s="87">
        <v>33.119999999999997</v>
      </c>
      <c r="F16" s="87">
        <v>33.119999999999997</v>
      </c>
      <c r="G16" s="87">
        <v>33.119999999999997</v>
      </c>
      <c r="H16" s="87">
        <v>0</v>
      </c>
      <c r="I16" s="87">
        <v>0</v>
      </c>
    </row>
    <row r="17" spans="1:9" s="36" customFormat="1" ht="20.100000000000001" customHeight="1">
      <c r="A17" s="84" t="s">
        <v>120</v>
      </c>
      <c r="B17" s="85" t="s">
        <v>121</v>
      </c>
      <c r="C17" s="85" t="s">
        <v>122</v>
      </c>
      <c r="D17" s="86" t="s">
        <v>69</v>
      </c>
      <c r="E17" s="87">
        <v>0.62</v>
      </c>
      <c r="F17" s="87">
        <v>0.62</v>
      </c>
      <c r="G17" s="87">
        <v>0.62</v>
      </c>
      <c r="H17" s="87">
        <v>0</v>
      </c>
      <c r="I17" s="87">
        <v>0</v>
      </c>
    </row>
    <row r="18" spans="1:9" s="36" customFormat="1" ht="20.100000000000001" customHeight="1">
      <c r="A18" s="84" t="s">
        <v>120</v>
      </c>
      <c r="B18" s="85" t="s">
        <v>121</v>
      </c>
      <c r="C18" s="85" t="s">
        <v>122</v>
      </c>
      <c r="D18" s="86" t="s">
        <v>76</v>
      </c>
      <c r="E18" s="87">
        <v>6</v>
      </c>
      <c r="F18" s="87">
        <v>0</v>
      </c>
      <c r="G18" s="87">
        <v>0</v>
      </c>
      <c r="H18" s="87">
        <v>0</v>
      </c>
      <c r="I18" s="87">
        <v>6</v>
      </c>
    </row>
    <row r="19" spans="1:9" s="36" customFormat="1" ht="20.100000000000001" customHeight="1">
      <c r="A19" s="84" t="s">
        <v>120</v>
      </c>
      <c r="B19" s="85" t="s">
        <v>121</v>
      </c>
      <c r="C19" s="85" t="s">
        <v>122</v>
      </c>
      <c r="D19" s="86" t="s">
        <v>61</v>
      </c>
      <c r="E19" s="87">
        <v>70.73</v>
      </c>
      <c r="F19" s="87">
        <v>70.73</v>
      </c>
      <c r="G19" s="87">
        <v>70.73</v>
      </c>
      <c r="H19" s="87">
        <v>0</v>
      </c>
      <c r="I19" s="87">
        <v>0</v>
      </c>
    </row>
    <row r="20" spans="1:9" s="36" customFormat="1" ht="20.100000000000001" customHeight="1">
      <c r="A20" s="84" t="s">
        <v>120</v>
      </c>
      <c r="B20" s="85" t="s">
        <v>121</v>
      </c>
      <c r="C20" s="85" t="s">
        <v>122</v>
      </c>
      <c r="D20" s="86" t="s">
        <v>66</v>
      </c>
      <c r="E20" s="87">
        <v>9.61</v>
      </c>
      <c r="F20" s="87">
        <v>9.61</v>
      </c>
      <c r="G20" s="87">
        <v>9.61</v>
      </c>
      <c r="H20" s="87">
        <v>0</v>
      </c>
      <c r="I20" s="87">
        <v>0</v>
      </c>
    </row>
    <row r="21" spans="1:9" s="36" customFormat="1" ht="20.100000000000001" customHeight="1">
      <c r="A21" s="84" t="s">
        <v>120</v>
      </c>
      <c r="B21" s="85" t="s">
        <v>121</v>
      </c>
      <c r="C21" s="85" t="s">
        <v>122</v>
      </c>
      <c r="D21" s="86" t="s">
        <v>62</v>
      </c>
      <c r="E21" s="87">
        <v>31.02</v>
      </c>
      <c r="F21" s="87">
        <v>31.02</v>
      </c>
      <c r="G21" s="87">
        <v>31.02</v>
      </c>
      <c r="H21" s="87">
        <v>0</v>
      </c>
      <c r="I21" s="87">
        <v>0</v>
      </c>
    </row>
    <row r="22" spans="1:9" s="36" customFormat="1" ht="20.100000000000001" customHeight="1">
      <c r="A22" s="84" t="s">
        <v>120</v>
      </c>
      <c r="B22" s="85" t="s">
        <v>121</v>
      </c>
      <c r="C22" s="85" t="s">
        <v>122</v>
      </c>
      <c r="D22" s="86" t="s">
        <v>68</v>
      </c>
      <c r="E22" s="87">
        <v>0.32</v>
      </c>
      <c r="F22" s="87">
        <v>0.32</v>
      </c>
      <c r="G22" s="87">
        <v>0.32</v>
      </c>
      <c r="H22" s="87">
        <v>0</v>
      </c>
      <c r="I22" s="87">
        <v>0</v>
      </c>
    </row>
    <row r="23" spans="1:9" s="36" customFormat="1" ht="20.100000000000001" customHeight="1">
      <c r="A23" s="84" t="s">
        <v>120</v>
      </c>
      <c r="B23" s="85" t="s">
        <v>121</v>
      </c>
      <c r="C23" s="85" t="s">
        <v>122</v>
      </c>
      <c r="D23" s="86" t="s">
        <v>64</v>
      </c>
      <c r="E23" s="87">
        <v>9.61</v>
      </c>
      <c r="F23" s="87">
        <v>9.61</v>
      </c>
      <c r="G23" s="87">
        <v>9.61</v>
      </c>
      <c r="H23" s="87">
        <v>0</v>
      </c>
      <c r="I23" s="87">
        <v>0</v>
      </c>
    </row>
    <row r="24" spans="1:9" s="36" customFormat="1" ht="20.100000000000001" customHeight="1">
      <c r="A24" s="84" t="s">
        <v>120</v>
      </c>
      <c r="B24" s="85" t="s">
        <v>121</v>
      </c>
      <c r="C24" s="85" t="s">
        <v>122</v>
      </c>
      <c r="D24" s="86" t="s">
        <v>72</v>
      </c>
      <c r="E24" s="87">
        <v>2.31</v>
      </c>
      <c r="F24" s="87">
        <v>2.31</v>
      </c>
      <c r="G24" s="87">
        <v>2.31</v>
      </c>
      <c r="H24" s="87">
        <v>0</v>
      </c>
      <c r="I24" s="87">
        <v>0</v>
      </c>
    </row>
    <row r="25" spans="1:9" s="36" customFormat="1" ht="20.100000000000001" customHeight="1">
      <c r="A25" s="84" t="s">
        <v>120</v>
      </c>
      <c r="B25" s="85" t="s">
        <v>121</v>
      </c>
      <c r="C25" s="85" t="s">
        <v>122</v>
      </c>
      <c r="D25" s="86" t="s">
        <v>74</v>
      </c>
      <c r="E25" s="87">
        <v>11.22</v>
      </c>
      <c r="F25" s="87">
        <v>11.22</v>
      </c>
      <c r="G25" s="87">
        <v>0</v>
      </c>
      <c r="H25" s="87">
        <v>11.22</v>
      </c>
      <c r="I25" s="87">
        <v>0</v>
      </c>
    </row>
    <row r="26" spans="1:9" s="36" customFormat="1" ht="20.100000000000001" customHeight="1">
      <c r="A26" s="84" t="s">
        <v>120</v>
      </c>
      <c r="B26" s="85" t="s">
        <v>121</v>
      </c>
      <c r="C26" s="85" t="s">
        <v>122</v>
      </c>
      <c r="D26" s="86" t="s">
        <v>75</v>
      </c>
      <c r="E26" s="87">
        <v>6</v>
      </c>
      <c r="F26" s="87">
        <v>0</v>
      </c>
      <c r="G26" s="87">
        <v>0</v>
      </c>
      <c r="H26" s="87">
        <v>0</v>
      </c>
      <c r="I26" s="87">
        <v>6</v>
      </c>
    </row>
    <row r="27" spans="1:9" s="36" customFormat="1" ht="20.100000000000001" customHeight="1">
      <c r="A27" s="84" t="s">
        <v>120</v>
      </c>
      <c r="B27" s="85" t="s">
        <v>121</v>
      </c>
      <c r="C27" s="85" t="s">
        <v>122</v>
      </c>
      <c r="D27" s="86" t="s">
        <v>71</v>
      </c>
      <c r="E27" s="87">
        <v>4.6100000000000003</v>
      </c>
      <c r="F27" s="87">
        <v>4.6100000000000003</v>
      </c>
      <c r="G27" s="87">
        <v>4.6100000000000003</v>
      </c>
      <c r="H27" s="87">
        <v>0</v>
      </c>
      <c r="I27" s="87">
        <v>0</v>
      </c>
    </row>
    <row r="28" spans="1:9" s="36" customFormat="1" ht="20.100000000000001" customHeight="1">
      <c r="A28" s="84" t="s">
        <v>120</v>
      </c>
      <c r="B28" s="85" t="s">
        <v>121</v>
      </c>
      <c r="C28" s="85" t="s">
        <v>122</v>
      </c>
      <c r="D28" s="86" t="s">
        <v>65</v>
      </c>
      <c r="E28" s="87">
        <v>3.66</v>
      </c>
      <c r="F28" s="87">
        <v>3.66</v>
      </c>
      <c r="G28" s="87">
        <v>3.66</v>
      </c>
      <c r="H28" s="87">
        <v>0</v>
      </c>
      <c r="I28" s="87">
        <v>0</v>
      </c>
    </row>
    <row r="29" spans="1:9" s="36" customFormat="1" ht="20.100000000000001" customHeight="1">
      <c r="A29" s="84"/>
      <c r="B29" s="85" t="s">
        <v>81</v>
      </c>
      <c r="C29" s="85"/>
      <c r="D29" s="86" t="s">
        <v>79</v>
      </c>
      <c r="E29" s="87">
        <f t="shared" ref="E29:I30" si="0">E30</f>
        <v>10</v>
      </c>
      <c r="F29" s="87">
        <f t="shared" si="0"/>
        <v>0</v>
      </c>
      <c r="G29" s="87">
        <f t="shared" si="0"/>
        <v>0</v>
      </c>
      <c r="H29" s="87">
        <f t="shared" si="0"/>
        <v>0</v>
      </c>
      <c r="I29" s="87">
        <f t="shared" si="0"/>
        <v>10</v>
      </c>
    </row>
    <row r="30" spans="1:9" s="36" customFormat="1" ht="20.100000000000001" customHeight="1">
      <c r="A30" s="84"/>
      <c r="B30" s="85"/>
      <c r="C30" s="85" t="s">
        <v>82</v>
      </c>
      <c r="D30" s="86" t="s">
        <v>80</v>
      </c>
      <c r="E30" s="87">
        <f t="shared" si="0"/>
        <v>10</v>
      </c>
      <c r="F30" s="87">
        <f t="shared" si="0"/>
        <v>0</v>
      </c>
      <c r="G30" s="87">
        <f t="shared" si="0"/>
        <v>0</v>
      </c>
      <c r="H30" s="87">
        <f t="shared" si="0"/>
        <v>0</v>
      </c>
      <c r="I30" s="87">
        <f t="shared" si="0"/>
        <v>10</v>
      </c>
    </row>
    <row r="31" spans="1:9" s="36" customFormat="1" ht="20.100000000000001" customHeight="1">
      <c r="A31" s="84" t="s">
        <v>120</v>
      </c>
      <c r="B31" s="85" t="s">
        <v>123</v>
      </c>
      <c r="C31" s="85" t="s">
        <v>124</v>
      </c>
      <c r="D31" s="86" t="s">
        <v>83</v>
      </c>
      <c r="E31" s="87">
        <v>10</v>
      </c>
      <c r="F31" s="87">
        <v>0</v>
      </c>
      <c r="G31" s="87">
        <v>0</v>
      </c>
      <c r="H31" s="87">
        <v>0</v>
      </c>
      <c r="I31" s="87">
        <v>10</v>
      </c>
    </row>
    <row r="32" spans="1:9" ht="20.100000000000001" customHeight="1">
      <c r="A32" s="84" t="s">
        <v>87</v>
      </c>
      <c r="B32" s="85"/>
      <c r="C32" s="85"/>
      <c r="D32" s="86" t="s">
        <v>84</v>
      </c>
      <c r="E32" s="87">
        <f>E33+E36</f>
        <v>25.26</v>
      </c>
      <c r="F32" s="87">
        <f>F33+F36</f>
        <v>25.26</v>
      </c>
      <c r="G32" s="87">
        <f>G33+G36</f>
        <v>25.26</v>
      </c>
      <c r="H32" s="87">
        <f>H33+H36</f>
        <v>0</v>
      </c>
      <c r="I32" s="87">
        <f>I33+I36</f>
        <v>0</v>
      </c>
    </row>
    <row r="33" spans="1:9" ht="20.100000000000001" customHeight="1">
      <c r="A33" s="84"/>
      <c r="B33" s="85" t="s">
        <v>88</v>
      </c>
      <c r="C33" s="85"/>
      <c r="D33" s="86" t="s">
        <v>85</v>
      </c>
      <c r="E33" s="87">
        <f t="shared" ref="E33:I34" si="1">E34</f>
        <v>23.06</v>
      </c>
      <c r="F33" s="87">
        <f t="shared" si="1"/>
        <v>23.06</v>
      </c>
      <c r="G33" s="87">
        <f t="shared" si="1"/>
        <v>23.06</v>
      </c>
      <c r="H33" s="87">
        <f t="shared" si="1"/>
        <v>0</v>
      </c>
      <c r="I33" s="87">
        <f t="shared" si="1"/>
        <v>0</v>
      </c>
    </row>
    <row r="34" spans="1:9" ht="20.100000000000001" customHeight="1">
      <c r="A34" s="84"/>
      <c r="B34" s="85"/>
      <c r="C34" s="85" t="s">
        <v>88</v>
      </c>
      <c r="D34" s="86" t="s">
        <v>86</v>
      </c>
      <c r="E34" s="87">
        <f t="shared" si="1"/>
        <v>23.06</v>
      </c>
      <c r="F34" s="87">
        <f t="shared" si="1"/>
        <v>23.06</v>
      </c>
      <c r="G34" s="87">
        <f t="shared" si="1"/>
        <v>23.06</v>
      </c>
      <c r="H34" s="87">
        <f t="shared" si="1"/>
        <v>0</v>
      </c>
      <c r="I34" s="87">
        <f t="shared" si="1"/>
        <v>0</v>
      </c>
    </row>
    <row r="35" spans="1:9" ht="20.100000000000001" customHeight="1">
      <c r="A35" s="84" t="s">
        <v>125</v>
      </c>
      <c r="B35" s="85" t="s">
        <v>126</v>
      </c>
      <c r="C35" s="85" t="s">
        <v>126</v>
      </c>
      <c r="D35" s="86" t="s">
        <v>89</v>
      </c>
      <c r="E35" s="87">
        <v>23.06</v>
      </c>
      <c r="F35" s="87">
        <v>23.06</v>
      </c>
      <c r="G35" s="87">
        <v>23.06</v>
      </c>
      <c r="H35" s="87">
        <v>0</v>
      </c>
      <c r="I35" s="87">
        <v>0</v>
      </c>
    </row>
    <row r="36" spans="1:9" ht="20.100000000000001" customHeight="1">
      <c r="A36" s="84"/>
      <c r="B36" s="85" t="s">
        <v>92</v>
      </c>
      <c r="C36" s="85"/>
      <c r="D36" s="86" t="s">
        <v>90</v>
      </c>
      <c r="E36" s="87">
        <f>E37+E39+E41</f>
        <v>2.2000000000000002</v>
      </c>
      <c r="F36" s="87">
        <f>F37+F39+F41</f>
        <v>2.2000000000000002</v>
      </c>
      <c r="G36" s="87">
        <f>G37+G39+G41</f>
        <v>2.2000000000000002</v>
      </c>
      <c r="H36" s="87">
        <f>H37+H39+H41</f>
        <v>0</v>
      </c>
      <c r="I36" s="87">
        <f>I37+I39+I41</f>
        <v>0</v>
      </c>
    </row>
    <row r="37" spans="1:9" ht="20.100000000000001" customHeight="1">
      <c r="A37" s="84"/>
      <c r="B37" s="85"/>
      <c r="C37" s="85" t="s">
        <v>93</v>
      </c>
      <c r="D37" s="86" t="s">
        <v>91</v>
      </c>
      <c r="E37" s="87">
        <f>E38</f>
        <v>0.81</v>
      </c>
      <c r="F37" s="87">
        <f>F38</f>
        <v>0.81</v>
      </c>
      <c r="G37" s="87">
        <f>G38</f>
        <v>0.81</v>
      </c>
      <c r="H37" s="87">
        <f>H38</f>
        <v>0</v>
      </c>
      <c r="I37" s="87">
        <f>I38</f>
        <v>0</v>
      </c>
    </row>
    <row r="38" spans="1:9" ht="20.100000000000001" customHeight="1">
      <c r="A38" s="84" t="s">
        <v>125</v>
      </c>
      <c r="B38" s="85" t="s">
        <v>127</v>
      </c>
      <c r="C38" s="85" t="s">
        <v>128</v>
      </c>
      <c r="D38" s="86" t="s">
        <v>94</v>
      </c>
      <c r="E38" s="87">
        <v>0.81</v>
      </c>
      <c r="F38" s="87">
        <v>0.81</v>
      </c>
      <c r="G38" s="87">
        <v>0.81</v>
      </c>
      <c r="H38" s="87">
        <v>0</v>
      </c>
      <c r="I38" s="87">
        <v>0</v>
      </c>
    </row>
    <row r="39" spans="1:9" ht="20.100000000000001" customHeight="1">
      <c r="A39" s="84"/>
      <c r="B39" s="85"/>
      <c r="C39" s="85" t="s">
        <v>96</v>
      </c>
      <c r="D39" s="86" t="s">
        <v>95</v>
      </c>
      <c r="E39" s="87">
        <f>E40</f>
        <v>0.81</v>
      </c>
      <c r="F39" s="87">
        <f>F40</f>
        <v>0.81</v>
      </c>
      <c r="G39" s="87">
        <f>G40</f>
        <v>0.81</v>
      </c>
      <c r="H39" s="87">
        <f>H40</f>
        <v>0</v>
      </c>
      <c r="I39" s="87">
        <f>I40</f>
        <v>0</v>
      </c>
    </row>
    <row r="40" spans="1:9" ht="20.100000000000001" customHeight="1">
      <c r="A40" s="84" t="s">
        <v>125</v>
      </c>
      <c r="B40" s="85" t="s">
        <v>127</v>
      </c>
      <c r="C40" s="85" t="s">
        <v>129</v>
      </c>
      <c r="D40" s="86" t="s">
        <v>97</v>
      </c>
      <c r="E40" s="87">
        <v>0.81</v>
      </c>
      <c r="F40" s="87">
        <v>0.81</v>
      </c>
      <c r="G40" s="87">
        <v>0.81</v>
      </c>
      <c r="H40" s="87">
        <v>0</v>
      </c>
      <c r="I40" s="87">
        <v>0</v>
      </c>
    </row>
    <row r="41" spans="1:9" ht="20.100000000000001" customHeight="1">
      <c r="A41" s="84"/>
      <c r="B41" s="85"/>
      <c r="C41" s="85" t="s">
        <v>59</v>
      </c>
      <c r="D41" s="86" t="s">
        <v>98</v>
      </c>
      <c r="E41" s="87">
        <f>E42</f>
        <v>0.57999999999999996</v>
      </c>
      <c r="F41" s="87">
        <f>F42</f>
        <v>0.57999999999999996</v>
      </c>
      <c r="G41" s="87">
        <f>G42</f>
        <v>0.57999999999999996</v>
      </c>
      <c r="H41" s="87">
        <f>H42</f>
        <v>0</v>
      </c>
      <c r="I41" s="87">
        <f>I42</f>
        <v>0</v>
      </c>
    </row>
    <row r="42" spans="1:9" ht="20.100000000000001" customHeight="1">
      <c r="A42" s="84" t="s">
        <v>125</v>
      </c>
      <c r="B42" s="85" t="s">
        <v>127</v>
      </c>
      <c r="C42" s="85" t="s">
        <v>121</v>
      </c>
      <c r="D42" s="86" t="s">
        <v>99</v>
      </c>
      <c r="E42" s="87">
        <v>0.57999999999999996</v>
      </c>
      <c r="F42" s="87">
        <v>0.57999999999999996</v>
      </c>
      <c r="G42" s="87">
        <v>0.57999999999999996</v>
      </c>
      <c r="H42" s="87">
        <v>0</v>
      </c>
      <c r="I42" s="87">
        <v>0</v>
      </c>
    </row>
    <row r="43" spans="1:9" ht="20.100000000000001" customHeight="1">
      <c r="A43" s="84" t="s">
        <v>103</v>
      </c>
      <c r="B43" s="85"/>
      <c r="C43" s="85"/>
      <c r="D43" s="86" t="s">
        <v>100</v>
      </c>
      <c r="E43" s="87">
        <f t="shared" ref="E43:I45" si="2">E44</f>
        <v>8.07</v>
      </c>
      <c r="F43" s="87">
        <f t="shared" si="2"/>
        <v>8.07</v>
      </c>
      <c r="G43" s="87">
        <f t="shared" si="2"/>
        <v>8.07</v>
      </c>
      <c r="H43" s="87">
        <f t="shared" si="2"/>
        <v>0</v>
      </c>
      <c r="I43" s="87">
        <f t="shared" si="2"/>
        <v>0</v>
      </c>
    </row>
    <row r="44" spans="1:9" ht="20.100000000000001" customHeight="1">
      <c r="A44" s="84"/>
      <c r="B44" s="85" t="s">
        <v>104</v>
      </c>
      <c r="C44" s="85"/>
      <c r="D44" s="86" t="s">
        <v>101</v>
      </c>
      <c r="E44" s="87">
        <f t="shared" si="2"/>
        <v>8.07</v>
      </c>
      <c r="F44" s="87">
        <f t="shared" si="2"/>
        <v>8.07</v>
      </c>
      <c r="G44" s="87">
        <f t="shared" si="2"/>
        <v>8.07</v>
      </c>
      <c r="H44" s="87">
        <f t="shared" si="2"/>
        <v>0</v>
      </c>
      <c r="I44" s="87">
        <f t="shared" si="2"/>
        <v>0</v>
      </c>
    </row>
    <row r="45" spans="1:9" ht="20.100000000000001" customHeight="1">
      <c r="A45" s="84"/>
      <c r="B45" s="85"/>
      <c r="C45" s="85" t="s">
        <v>96</v>
      </c>
      <c r="D45" s="86" t="s">
        <v>102</v>
      </c>
      <c r="E45" s="87">
        <f t="shared" si="2"/>
        <v>8.07</v>
      </c>
      <c r="F45" s="87">
        <f t="shared" si="2"/>
        <v>8.07</v>
      </c>
      <c r="G45" s="87">
        <f t="shared" si="2"/>
        <v>8.07</v>
      </c>
      <c r="H45" s="87">
        <f t="shared" si="2"/>
        <v>0</v>
      </c>
      <c r="I45" s="87">
        <f t="shared" si="2"/>
        <v>0</v>
      </c>
    </row>
    <row r="46" spans="1:9" ht="20.100000000000001" customHeight="1">
      <c r="A46" s="84" t="s">
        <v>130</v>
      </c>
      <c r="B46" s="85" t="s">
        <v>131</v>
      </c>
      <c r="C46" s="85" t="s">
        <v>129</v>
      </c>
      <c r="D46" s="86" t="s">
        <v>105</v>
      </c>
      <c r="E46" s="87">
        <v>8.07</v>
      </c>
      <c r="F46" s="87">
        <v>8.07</v>
      </c>
      <c r="G46" s="87">
        <v>8.07</v>
      </c>
      <c r="H46" s="87">
        <v>0</v>
      </c>
      <c r="I46" s="87">
        <v>0</v>
      </c>
    </row>
    <row r="47" spans="1:9" ht="20.100000000000001" customHeight="1">
      <c r="A47" s="84" t="s">
        <v>109</v>
      </c>
      <c r="B47" s="85"/>
      <c r="C47" s="85"/>
      <c r="D47" s="86" t="s">
        <v>106</v>
      </c>
      <c r="E47" s="87">
        <f t="shared" ref="E47:I49" si="3">E48</f>
        <v>13.83</v>
      </c>
      <c r="F47" s="87">
        <f t="shared" si="3"/>
        <v>13.83</v>
      </c>
      <c r="G47" s="87">
        <f t="shared" si="3"/>
        <v>13.83</v>
      </c>
      <c r="H47" s="87">
        <f t="shared" si="3"/>
        <v>0</v>
      </c>
      <c r="I47" s="87">
        <f t="shared" si="3"/>
        <v>0</v>
      </c>
    </row>
    <row r="48" spans="1:9" ht="20.100000000000001" customHeight="1">
      <c r="A48" s="84"/>
      <c r="B48" s="85" t="s">
        <v>96</v>
      </c>
      <c r="C48" s="85"/>
      <c r="D48" s="86" t="s">
        <v>107</v>
      </c>
      <c r="E48" s="87">
        <f t="shared" si="3"/>
        <v>13.83</v>
      </c>
      <c r="F48" s="87">
        <f t="shared" si="3"/>
        <v>13.83</v>
      </c>
      <c r="G48" s="87">
        <f t="shared" si="3"/>
        <v>13.83</v>
      </c>
      <c r="H48" s="87">
        <f t="shared" si="3"/>
        <v>0</v>
      </c>
      <c r="I48" s="87">
        <f t="shared" si="3"/>
        <v>0</v>
      </c>
    </row>
    <row r="49" spans="1:9" ht="20.100000000000001" customHeight="1">
      <c r="A49" s="84"/>
      <c r="B49" s="85"/>
      <c r="C49" s="85" t="s">
        <v>93</v>
      </c>
      <c r="D49" s="86" t="s">
        <v>108</v>
      </c>
      <c r="E49" s="87">
        <f t="shared" si="3"/>
        <v>13.83</v>
      </c>
      <c r="F49" s="87">
        <f t="shared" si="3"/>
        <v>13.83</v>
      </c>
      <c r="G49" s="87">
        <f t="shared" si="3"/>
        <v>13.83</v>
      </c>
      <c r="H49" s="87">
        <f t="shared" si="3"/>
        <v>0</v>
      </c>
      <c r="I49" s="87">
        <f t="shared" si="3"/>
        <v>0</v>
      </c>
    </row>
    <row r="50" spans="1:9" ht="20.100000000000001" customHeight="1">
      <c r="A50" s="84" t="s">
        <v>132</v>
      </c>
      <c r="B50" s="85" t="s">
        <v>129</v>
      </c>
      <c r="C50" s="85" t="s">
        <v>128</v>
      </c>
      <c r="D50" s="86" t="s">
        <v>110</v>
      </c>
      <c r="E50" s="87">
        <v>13.83</v>
      </c>
      <c r="F50" s="87">
        <v>13.83</v>
      </c>
      <c r="G50" s="87">
        <v>13.83</v>
      </c>
      <c r="H50" s="87">
        <v>0</v>
      </c>
      <c r="I50" s="87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6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67" t="s">
        <v>137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s="68" customFormat="1" ht="17.25" customHeight="1">
      <c r="A2" s="168" t="s">
        <v>1</v>
      </c>
      <c r="B2" s="169"/>
      <c r="C2" s="169"/>
      <c r="D2" s="169"/>
      <c r="E2" s="169"/>
      <c r="F2" s="169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70" t="s">
        <v>2</v>
      </c>
      <c r="V2" s="170"/>
    </row>
    <row r="3" spans="1:22" s="68" customFormat="1" ht="18" customHeight="1">
      <c r="A3" s="178" t="s">
        <v>138</v>
      </c>
      <c r="B3" s="182"/>
      <c r="C3" s="179"/>
      <c r="D3" s="178" t="s">
        <v>139</v>
      </c>
      <c r="E3" s="182"/>
      <c r="F3" s="179"/>
      <c r="G3" s="171" t="s">
        <v>114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3"/>
    </row>
    <row r="4" spans="1:22" s="68" customFormat="1" ht="13.5" customHeight="1">
      <c r="A4" s="183"/>
      <c r="B4" s="184"/>
      <c r="C4" s="185"/>
      <c r="D4" s="183"/>
      <c r="E4" s="184"/>
      <c r="F4" s="185"/>
      <c r="G4" s="174" t="s">
        <v>35</v>
      </c>
      <c r="H4" s="178" t="s">
        <v>36</v>
      </c>
      <c r="I4" s="179"/>
      <c r="J4" s="171" t="s">
        <v>37</v>
      </c>
      <c r="K4" s="172"/>
      <c r="L4" s="172"/>
      <c r="M4" s="172"/>
      <c r="N4" s="172"/>
      <c r="O4" s="173"/>
      <c r="P4" s="174" t="s">
        <v>38</v>
      </c>
      <c r="Q4" s="174" t="s">
        <v>140</v>
      </c>
      <c r="R4" s="174" t="s">
        <v>141</v>
      </c>
      <c r="S4" s="178" t="s">
        <v>142</v>
      </c>
      <c r="T4" s="179"/>
      <c r="U4" s="174" t="s">
        <v>32</v>
      </c>
      <c r="V4" s="174" t="s">
        <v>33</v>
      </c>
    </row>
    <row r="5" spans="1:22" s="68" customFormat="1" ht="22.5" customHeight="1">
      <c r="A5" s="180"/>
      <c r="B5" s="186"/>
      <c r="C5" s="181"/>
      <c r="D5" s="180"/>
      <c r="E5" s="186"/>
      <c r="F5" s="181"/>
      <c r="G5" s="175"/>
      <c r="H5" s="180"/>
      <c r="I5" s="181"/>
      <c r="J5" s="177" t="s">
        <v>117</v>
      </c>
      <c r="K5" s="177" t="s">
        <v>49</v>
      </c>
      <c r="L5" s="177" t="s">
        <v>50</v>
      </c>
      <c r="M5" s="177" t="s">
        <v>51</v>
      </c>
      <c r="N5" s="177" t="s">
        <v>52</v>
      </c>
      <c r="O5" s="177" t="s">
        <v>53</v>
      </c>
      <c r="P5" s="175"/>
      <c r="Q5" s="175"/>
      <c r="R5" s="175"/>
      <c r="S5" s="180"/>
      <c r="T5" s="181"/>
      <c r="U5" s="175"/>
      <c r="V5" s="175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6"/>
      <c r="H6" s="72" t="s">
        <v>46</v>
      </c>
      <c r="I6" s="72" t="s">
        <v>47</v>
      </c>
      <c r="J6" s="177"/>
      <c r="K6" s="177"/>
      <c r="L6" s="177"/>
      <c r="M6" s="177"/>
      <c r="N6" s="177"/>
      <c r="O6" s="177"/>
      <c r="P6" s="176"/>
      <c r="Q6" s="176"/>
      <c r="R6" s="176"/>
      <c r="S6" s="72" t="s">
        <v>143</v>
      </c>
      <c r="T6" s="72" t="s">
        <v>41</v>
      </c>
      <c r="U6" s="176"/>
      <c r="V6" s="176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G8+G47</f>
        <v>242.34</v>
      </c>
      <c r="H7" s="76">
        <f t="shared" si="0"/>
        <v>242.34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144</v>
      </c>
      <c r="D8" s="74"/>
      <c r="E8" s="74"/>
      <c r="F8" s="74"/>
      <c r="G8" s="76">
        <f t="shared" ref="G8:V8" si="1">G9+G11+G13+G15+G17+G19+G21+G23+G25+G27+G29+G31+G33+G35+G37+G39+G41+G43+G45</f>
        <v>231.12</v>
      </c>
      <c r="H8" s="76">
        <f t="shared" si="1"/>
        <v>231.12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145</v>
      </c>
      <c r="D9" s="74"/>
      <c r="E9" s="74"/>
      <c r="F9" s="74"/>
      <c r="G9" s="76">
        <f t="shared" ref="G9:V9" si="2">G10</f>
        <v>70.73</v>
      </c>
      <c r="H9" s="76">
        <f t="shared" si="2"/>
        <v>70.73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93</v>
      </c>
      <c r="C10" s="73" t="s">
        <v>146</v>
      </c>
      <c r="D10" s="74" t="s">
        <v>147</v>
      </c>
      <c r="E10" s="74" t="s">
        <v>93</v>
      </c>
      <c r="F10" s="74" t="s">
        <v>148</v>
      </c>
      <c r="G10" s="76">
        <v>70.73</v>
      </c>
      <c r="H10" s="76">
        <v>70.73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/>
      <c r="B11" s="74"/>
      <c r="C11" s="73" t="s">
        <v>149</v>
      </c>
      <c r="D11" s="74"/>
      <c r="E11" s="74"/>
      <c r="F11" s="74"/>
      <c r="G11" s="76">
        <f t="shared" ref="G11:V11" si="3">G12</f>
        <v>31.02</v>
      </c>
      <c r="H11" s="76">
        <f t="shared" si="3"/>
        <v>31.02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20.100000000000001" customHeight="1">
      <c r="A12" s="73">
        <v>301</v>
      </c>
      <c r="B12" s="74" t="s">
        <v>150</v>
      </c>
      <c r="C12" s="73" t="s">
        <v>151</v>
      </c>
      <c r="D12" s="74" t="s">
        <v>147</v>
      </c>
      <c r="E12" s="74" t="s">
        <v>93</v>
      </c>
      <c r="F12" s="74" t="s">
        <v>148</v>
      </c>
      <c r="G12" s="76">
        <v>31.02</v>
      </c>
      <c r="H12" s="76">
        <v>31.02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/>
      <c r="B13" s="74"/>
      <c r="C13" s="73" t="s">
        <v>152</v>
      </c>
      <c r="D13" s="74"/>
      <c r="E13" s="74"/>
      <c r="F13" s="74"/>
      <c r="G13" s="76">
        <f t="shared" ref="G13:V13" si="4">G14</f>
        <v>13.29</v>
      </c>
      <c r="H13" s="76">
        <f t="shared" si="4"/>
        <v>13.29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20.100000000000001" customHeight="1">
      <c r="A14" s="73">
        <v>301</v>
      </c>
      <c r="B14" s="74" t="s">
        <v>150</v>
      </c>
      <c r="C14" s="73" t="s">
        <v>151</v>
      </c>
      <c r="D14" s="74" t="s">
        <v>147</v>
      </c>
      <c r="E14" s="74" t="s">
        <v>93</v>
      </c>
      <c r="F14" s="74" t="s">
        <v>148</v>
      </c>
      <c r="G14" s="76">
        <v>13.29</v>
      </c>
      <c r="H14" s="76">
        <v>13.29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/>
      <c r="B15" s="74"/>
      <c r="C15" s="73" t="s">
        <v>153</v>
      </c>
      <c r="D15" s="74"/>
      <c r="E15" s="74"/>
      <c r="F15" s="74"/>
      <c r="G15" s="76">
        <f t="shared" ref="G15:V15" si="5">G16</f>
        <v>9.61</v>
      </c>
      <c r="H15" s="76">
        <f t="shared" si="5"/>
        <v>9.61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20.100000000000001" customHeight="1">
      <c r="A16" s="73">
        <v>301</v>
      </c>
      <c r="B16" s="74" t="s">
        <v>59</v>
      </c>
      <c r="C16" s="73" t="s">
        <v>154</v>
      </c>
      <c r="D16" s="74" t="s">
        <v>147</v>
      </c>
      <c r="E16" s="74" t="s">
        <v>93</v>
      </c>
      <c r="F16" s="74" t="s">
        <v>148</v>
      </c>
      <c r="G16" s="76">
        <v>9.61</v>
      </c>
      <c r="H16" s="76">
        <v>9.61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/>
      <c r="B17" s="74"/>
      <c r="C17" s="73" t="s">
        <v>155</v>
      </c>
      <c r="D17" s="74"/>
      <c r="E17" s="74"/>
      <c r="F17" s="74"/>
      <c r="G17" s="76">
        <f t="shared" ref="G17:V17" si="6">G18</f>
        <v>8.07</v>
      </c>
      <c r="H17" s="76">
        <f t="shared" si="6"/>
        <v>8.07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20.100000000000001" customHeight="1">
      <c r="A18" s="73">
        <v>301</v>
      </c>
      <c r="B18" s="74" t="s">
        <v>156</v>
      </c>
      <c r="C18" s="73" t="s">
        <v>157</v>
      </c>
      <c r="D18" s="74" t="s">
        <v>147</v>
      </c>
      <c r="E18" s="74" t="s">
        <v>93</v>
      </c>
      <c r="F18" s="74" t="s">
        <v>148</v>
      </c>
      <c r="G18" s="76">
        <v>8.07</v>
      </c>
      <c r="H18" s="76">
        <v>8.07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/>
      <c r="B19" s="74"/>
      <c r="C19" s="73" t="s">
        <v>158</v>
      </c>
      <c r="D19" s="74"/>
      <c r="E19" s="74"/>
      <c r="F19" s="74"/>
      <c r="G19" s="76">
        <f t="shared" ref="G19:V19" si="7">G20</f>
        <v>23.06</v>
      </c>
      <c r="H19" s="76">
        <f t="shared" si="7"/>
        <v>23.06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20.100000000000001" customHeight="1">
      <c r="A20" s="73">
        <v>301</v>
      </c>
      <c r="B20" s="74" t="s">
        <v>82</v>
      </c>
      <c r="C20" s="73" t="s">
        <v>159</v>
      </c>
      <c r="D20" s="74" t="s">
        <v>147</v>
      </c>
      <c r="E20" s="74" t="s">
        <v>93</v>
      </c>
      <c r="F20" s="74" t="s">
        <v>148</v>
      </c>
      <c r="G20" s="76">
        <v>23.06</v>
      </c>
      <c r="H20" s="76">
        <v>23.06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160</v>
      </c>
      <c r="D21" s="74"/>
      <c r="E21" s="74"/>
      <c r="F21" s="74"/>
      <c r="G21" s="76">
        <f t="shared" ref="G21:V21" si="8">G22</f>
        <v>0.81</v>
      </c>
      <c r="H21" s="76">
        <f t="shared" si="8"/>
        <v>0.81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20.100000000000001" customHeight="1">
      <c r="A22" s="73">
        <v>301</v>
      </c>
      <c r="B22" s="74" t="s">
        <v>161</v>
      </c>
      <c r="C22" s="73" t="s">
        <v>162</v>
      </c>
      <c r="D22" s="74" t="s">
        <v>147</v>
      </c>
      <c r="E22" s="74" t="s">
        <v>93</v>
      </c>
      <c r="F22" s="74" t="s">
        <v>148</v>
      </c>
      <c r="G22" s="76">
        <v>0.81</v>
      </c>
      <c r="H22" s="76">
        <v>0.81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/>
      <c r="B23" s="74"/>
      <c r="C23" s="73" t="s">
        <v>163</v>
      </c>
      <c r="D23" s="74"/>
      <c r="E23" s="74"/>
      <c r="F23" s="74"/>
      <c r="G23" s="76">
        <f t="shared" ref="G23:V23" si="9">G24</f>
        <v>0.81</v>
      </c>
      <c r="H23" s="76">
        <f t="shared" si="9"/>
        <v>0.81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20.100000000000001" customHeight="1">
      <c r="A24" s="73">
        <v>301</v>
      </c>
      <c r="B24" s="74" t="s">
        <v>161</v>
      </c>
      <c r="C24" s="73" t="s">
        <v>162</v>
      </c>
      <c r="D24" s="74" t="s">
        <v>147</v>
      </c>
      <c r="E24" s="74" t="s">
        <v>93</v>
      </c>
      <c r="F24" s="74" t="s">
        <v>148</v>
      </c>
      <c r="G24" s="76">
        <v>0.81</v>
      </c>
      <c r="H24" s="76">
        <v>0.81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/>
      <c r="B25" s="74"/>
      <c r="C25" s="73" t="s">
        <v>164</v>
      </c>
      <c r="D25" s="74"/>
      <c r="E25" s="74"/>
      <c r="F25" s="74"/>
      <c r="G25" s="76">
        <f t="shared" ref="G25:V25" si="10">G26</f>
        <v>0.57999999999999996</v>
      </c>
      <c r="H25" s="76">
        <f t="shared" si="10"/>
        <v>0.57999999999999996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20.100000000000001" customHeight="1">
      <c r="A26" s="73">
        <v>301</v>
      </c>
      <c r="B26" s="74" t="s">
        <v>161</v>
      </c>
      <c r="C26" s="73" t="s">
        <v>162</v>
      </c>
      <c r="D26" s="74" t="s">
        <v>147</v>
      </c>
      <c r="E26" s="74" t="s">
        <v>93</v>
      </c>
      <c r="F26" s="74" t="s">
        <v>148</v>
      </c>
      <c r="G26" s="76">
        <v>0.57999999999999996</v>
      </c>
      <c r="H26" s="76">
        <v>0.57999999999999996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165</v>
      </c>
      <c r="D27" s="74"/>
      <c r="E27" s="74"/>
      <c r="F27" s="74"/>
      <c r="G27" s="76">
        <f t="shared" ref="G27:V27" si="11">G28</f>
        <v>13.83</v>
      </c>
      <c r="H27" s="76">
        <f t="shared" si="11"/>
        <v>13.83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20.100000000000001" customHeight="1">
      <c r="A28" s="73">
        <v>301</v>
      </c>
      <c r="B28" s="74" t="s">
        <v>81</v>
      </c>
      <c r="C28" s="73" t="s">
        <v>108</v>
      </c>
      <c r="D28" s="74" t="s">
        <v>147</v>
      </c>
      <c r="E28" s="74" t="s">
        <v>93</v>
      </c>
      <c r="F28" s="74" t="s">
        <v>148</v>
      </c>
      <c r="G28" s="76">
        <v>13.83</v>
      </c>
      <c r="H28" s="76">
        <v>13.83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/>
      <c r="B29" s="74"/>
      <c r="C29" s="73" t="s">
        <v>166</v>
      </c>
      <c r="D29" s="74"/>
      <c r="E29" s="74"/>
      <c r="F29" s="74"/>
      <c r="G29" s="76">
        <f t="shared" ref="G29:V29" si="12">G30</f>
        <v>3.66</v>
      </c>
      <c r="H29" s="76">
        <f t="shared" si="12"/>
        <v>3.66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20.100000000000001" customHeight="1">
      <c r="A30" s="73">
        <v>301</v>
      </c>
      <c r="B30" s="74" t="s">
        <v>96</v>
      </c>
      <c r="C30" s="73" t="s">
        <v>167</v>
      </c>
      <c r="D30" s="74" t="s">
        <v>147</v>
      </c>
      <c r="E30" s="74" t="s">
        <v>93</v>
      </c>
      <c r="F30" s="74" t="s">
        <v>148</v>
      </c>
      <c r="G30" s="76">
        <v>3.66</v>
      </c>
      <c r="H30" s="76">
        <v>3.66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/>
      <c r="B31" s="74"/>
      <c r="C31" s="73" t="s">
        <v>168</v>
      </c>
      <c r="D31" s="74"/>
      <c r="E31" s="74"/>
      <c r="F31" s="74"/>
      <c r="G31" s="76">
        <f t="shared" ref="G31:V31" si="13">G32</f>
        <v>9.61</v>
      </c>
      <c r="H31" s="76">
        <f t="shared" si="13"/>
        <v>9.61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20.100000000000001" customHeight="1">
      <c r="A32" s="73">
        <v>301</v>
      </c>
      <c r="B32" s="74" t="s">
        <v>59</v>
      </c>
      <c r="C32" s="73" t="s">
        <v>154</v>
      </c>
      <c r="D32" s="74" t="s">
        <v>147</v>
      </c>
      <c r="E32" s="74" t="s">
        <v>93</v>
      </c>
      <c r="F32" s="74" t="s">
        <v>148</v>
      </c>
      <c r="G32" s="76">
        <v>9.61</v>
      </c>
      <c r="H32" s="76">
        <v>9.61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169</v>
      </c>
      <c r="D33" s="74"/>
      <c r="E33" s="74"/>
      <c r="F33" s="74"/>
      <c r="G33" s="76">
        <f t="shared" ref="G33:V33" si="14">G34</f>
        <v>33.119999999999997</v>
      </c>
      <c r="H33" s="76">
        <f t="shared" si="14"/>
        <v>33.119999999999997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20.100000000000001" customHeight="1">
      <c r="A34" s="73">
        <v>301</v>
      </c>
      <c r="B34" s="74" t="s">
        <v>59</v>
      </c>
      <c r="C34" s="73" t="s">
        <v>154</v>
      </c>
      <c r="D34" s="74" t="s">
        <v>147</v>
      </c>
      <c r="E34" s="74" t="s">
        <v>93</v>
      </c>
      <c r="F34" s="74" t="s">
        <v>148</v>
      </c>
      <c r="G34" s="76">
        <v>33.119999999999997</v>
      </c>
      <c r="H34" s="76">
        <v>33.119999999999997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/>
      <c r="B35" s="74"/>
      <c r="C35" s="73" t="s">
        <v>170</v>
      </c>
      <c r="D35" s="74"/>
      <c r="E35" s="74"/>
      <c r="F35" s="74"/>
      <c r="G35" s="76">
        <f t="shared" ref="G35:V35" si="15">G36</f>
        <v>0.32</v>
      </c>
      <c r="H35" s="76">
        <f t="shared" si="15"/>
        <v>0.32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20.100000000000001" customHeight="1">
      <c r="A36" s="73">
        <v>303</v>
      </c>
      <c r="B36" s="74" t="s">
        <v>96</v>
      </c>
      <c r="C36" s="73" t="s">
        <v>171</v>
      </c>
      <c r="D36" s="74" t="s">
        <v>172</v>
      </c>
      <c r="E36" s="74" t="s">
        <v>88</v>
      </c>
      <c r="F36" s="74" t="s">
        <v>173</v>
      </c>
      <c r="G36" s="76">
        <v>0.32</v>
      </c>
      <c r="H36" s="76">
        <v>0.32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/>
      <c r="B37" s="74"/>
      <c r="C37" s="73" t="s">
        <v>174</v>
      </c>
      <c r="D37" s="74"/>
      <c r="E37" s="74"/>
      <c r="F37" s="74"/>
      <c r="G37" s="76">
        <f t="shared" ref="G37:V37" si="16">G38</f>
        <v>0.62</v>
      </c>
      <c r="H37" s="76">
        <f t="shared" si="16"/>
        <v>0.62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20.100000000000001" customHeight="1">
      <c r="A38" s="73">
        <v>303</v>
      </c>
      <c r="B38" s="74" t="s">
        <v>96</v>
      </c>
      <c r="C38" s="73" t="s">
        <v>171</v>
      </c>
      <c r="D38" s="74" t="s">
        <v>172</v>
      </c>
      <c r="E38" s="74" t="s">
        <v>88</v>
      </c>
      <c r="F38" s="74" t="s">
        <v>173</v>
      </c>
      <c r="G38" s="76">
        <v>0.62</v>
      </c>
      <c r="H38" s="76">
        <v>0.62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175</v>
      </c>
      <c r="D39" s="74"/>
      <c r="E39" s="74"/>
      <c r="F39" s="74"/>
      <c r="G39" s="76">
        <f t="shared" ref="G39:V39" si="17">G40</f>
        <v>0.24</v>
      </c>
      <c r="H39" s="76">
        <f t="shared" si="17"/>
        <v>0.24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301</v>
      </c>
      <c r="B40" s="74" t="s">
        <v>176</v>
      </c>
      <c r="C40" s="73" t="s">
        <v>177</v>
      </c>
      <c r="D40" s="74" t="s">
        <v>147</v>
      </c>
      <c r="E40" s="74" t="s">
        <v>93</v>
      </c>
      <c r="F40" s="74" t="s">
        <v>148</v>
      </c>
      <c r="G40" s="76">
        <v>0.24</v>
      </c>
      <c r="H40" s="76">
        <v>0.24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/>
      <c r="B41" s="74"/>
      <c r="C41" s="73" t="s">
        <v>178</v>
      </c>
      <c r="D41" s="74"/>
      <c r="E41" s="74"/>
      <c r="F41" s="74"/>
      <c r="G41" s="76">
        <f t="shared" ref="G41:V41" si="18">G42</f>
        <v>4.6100000000000003</v>
      </c>
      <c r="H41" s="76">
        <f t="shared" si="18"/>
        <v>4.6100000000000003</v>
      </c>
      <c r="I41" s="76">
        <f t="shared" si="18"/>
        <v>0</v>
      </c>
      <c r="J41" s="76">
        <f t="shared" si="18"/>
        <v>0</v>
      </c>
      <c r="K41" s="76">
        <f t="shared" si="18"/>
        <v>0</v>
      </c>
      <c r="L41" s="76">
        <f t="shared" si="18"/>
        <v>0</v>
      </c>
      <c r="M41" s="76">
        <f t="shared" si="18"/>
        <v>0</v>
      </c>
      <c r="N41" s="76">
        <f t="shared" si="18"/>
        <v>0</v>
      </c>
      <c r="O41" s="76">
        <f t="shared" si="18"/>
        <v>0</v>
      </c>
      <c r="P41" s="76">
        <f t="shared" si="18"/>
        <v>0</v>
      </c>
      <c r="Q41" s="76">
        <f t="shared" si="18"/>
        <v>0</v>
      </c>
      <c r="R41" s="76">
        <f t="shared" si="18"/>
        <v>0</v>
      </c>
      <c r="S41" s="76">
        <f t="shared" si="18"/>
        <v>0</v>
      </c>
      <c r="T41" s="76">
        <f t="shared" si="18"/>
        <v>0</v>
      </c>
      <c r="U41" s="76">
        <f t="shared" si="18"/>
        <v>0</v>
      </c>
      <c r="V41" s="76">
        <f t="shared" si="18"/>
        <v>0</v>
      </c>
    </row>
    <row r="42" spans="1:22" ht="20.100000000000001" customHeight="1">
      <c r="A42" s="73">
        <v>301</v>
      </c>
      <c r="B42" s="74" t="s">
        <v>179</v>
      </c>
      <c r="C42" s="73" t="s">
        <v>180</v>
      </c>
      <c r="D42" s="74" t="s">
        <v>147</v>
      </c>
      <c r="E42" s="74" t="s">
        <v>93</v>
      </c>
      <c r="F42" s="74" t="s">
        <v>148</v>
      </c>
      <c r="G42" s="76">
        <v>4.6100000000000003</v>
      </c>
      <c r="H42" s="76">
        <v>4.6100000000000003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/>
      <c r="B43" s="74"/>
      <c r="C43" s="73" t="s">
        <v>181</v>
      </c>
      <c r="D43" s="74"/>
      <c r="E43" s="74"/>
      <c r="F43" s="74"/>
      <c r="G43" s="76">
        <f t="shared" ref="G43:V43" si="19">G44</f>
        <v>2.31</v>
      </c>
      <c r="H43" s="76">
        <f t="shared" si="19"/>
        <v>2.31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182</v>
      </c>
      <c r="C44" s="73" t="s">
        <v>183</v>
      </c>
      <c r="D44" s="74" t="s">
        <v>147</v>
      </c>
      <c r="E44" s="74" t="s">
        <v>96</v>
      </c>
      <c r="F44" s="74" t="s">
        <v>184</v>
      </c>
      <c r="G44" s="76">
        <v>2.31</v>
      </c>
      <c r="H44" s="76">
        <v>2.31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185</v>
      </c>
      <c r="D45" s="74"/>
      <c r="E45" s="74"/>
      <c r="F45" s="74"/>
      <c r="G45" s="76">
        <f t="shared" ref="G45:V45" si="20">G46</f>
        <v>4.82</v>
      </c>
      <c r="H45" s="76">
        <f t="shared" si="20"/>
        <v>4.82</v>
      </c>
      <c r="I45" s="76">
        <f t="shared" si="20"/>
        <v>0</v>
      </c>
      <c r="J45" s="76">
        <f t="shared" si="20"/>
        <v>0</v>
      </c>
      <c r="K45" s="76">
        <f t="shared" si="20"/>
        <v>0</v>
      </c>
      <c r="L45" s="76">
        <f t="shared" si="20"/>
        <v>0</v>
      </c>
      <c r="M45" s="76">
        <f t="shared" si="20"/>
        <v>0</v>
      </c>
      <c r="N45" s="76">
        <f t="shared" si="20"/>
        <v>0</v>
      </c>
      <c r="O45" s="76">
        <f t="shared" si="20"/>
        <v>0</v>
      </c>
      <c r="P45" s="76">
        <f t="shared" si="20"/>
        <v>0</v>
      </c>
      <c r="Q45" s="76">
        <f t="shared" si="20"/>
        <v>0</v>
      </c>
      <c r="R45" s="76">
        <f t="shared" si="20"/>
        <v>0</v>
      </c>
      <c r="S45" s="76">
        <f t="shared" si="20"/>
        <v>0</v>
      </c>
      <c r="T45" s="76">
        <f t="shared" si="20"/>
        <v>0</v>
      </c>
      <c r="U45" s="76">
        <f t="shared" si="20"/>
        <v>0</v>
      </c>
      <c r="V45" s="76">
        <f t="shared" si="20"/>
        <v>0</v>
      </c>
    </row>
    <row r="46" spans="1:22" ht="20.100000000000001" customHeight="1">
      <c r="A46" s="73">
        <v>301</v>
      </c>
      <c r="B46" s="74" t="s">
        <v>176</v>
      </c>
      <c r="C46" s="73" t="s">
        <v>177</v>
      </c>
      <c r="D46" s="74" t="s">
        <v>147</v>
      </c>
      <c r="E46" s="74" t="s">
        <v>93</v>
      </c>
      <c r="F46" s="74" t="s">
        <v>148</v>
      </c>
      <c r="G46" s="76">
        <v>4.82</v>
      </c>
      <c r="H46" s="76">
        <v>4.82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/>
      <c r="B47" s="74"/>
      <c r="C47" s="73" t="s">
        <v>186</v>
      </c>
      <c r="D47" s="74"/>
      <c r="E47" s="74"/>
      <c r="F47" s="74"/>
      <c r="G47" s="76">
        <f t="shared" ref="G47:V47" si="21">G48</f>
        <v>11.22</v>
      </c>
      <c r="H47" s="76">
        <f t="shared" si="21"/>
        <v>11.22</v>
      </c>
      <c r="I47" s="76">
        <f t="shared" si="21"/>
        <v>0</v>
      </c>
      <c r="J47" s="76">
        <f t="shared" si="21"/>
        <v>0</v>
      </c>
      <c r="K47" s="76">
        <f t="shared" si="21"/>
        <v>0</v>
      </c>
      <c r="L47" s="76">
        <f t="shared" si="21"/>
        <v>0</v>
      </c>
      <c r="M47" s="76">
        <f t="shared" si="21"/>
        <v>0</v>
      </c>
      <c r="N47" s="76">
        <f t="shared" si="21"/>
        <v>0</v>
      </c>
      <c r="O47" s="76">
        <f t="shared" si="21"/>
        <v>0</v>
      </c>
      <c r="P47" s="76">
        <f t="shared" si="21"/>
        <v>0</v>
      </c>
      <c r="Q47" s="76">
        <f t="shared" si="21"/>
        <v>0</v>
      </c>
      <c r="R47" s="76">
        <f t="shared" si="21"/>
        <v>0</v>
      </c>
      <c r="S47" s="76">
        <f t="shared" si="21"/>
        <v>0</v>
      </c>
      <c r="T47" s="76">
        <f t="shared" si="21"/>
        <v>0</v>
      </c>
      <c r="U47" s="76">
        <f t="shared" si="21"/>
        <v>0</v>
      </c>
      <c r="V47" s="76">
        <f t="shared" si="21"/>
        <v>0</v>
      </c>
    </row>
    <row r="48" spans="1:22" ht="20.100000000000001" customHeight="1">
      <c r="A48" s="73"/>
      <c r="B48" s="74"/>
      <c r="C48" s="73" t="s">
        <v>187</v>
      </c>
      <c r="D48" s="74"/>
      <c r="E48" s="74"/>
      <c r="F48" s="74"/>
      <c r="G48" s="76">
        <f t="shared" ref="G48:V48" si="22">SUM(G49:G56)</f>
        <v>11.22</v>
      </c>
      <c r="H48" s="76">
        <f t="shared" si="22"/>
        <v>11.22</v>
      </c>
      <c r="I48" s="76">
        <f t="shared" si="22"/>
        <v>0</v>
      </c>
      <c r="J48" s="76">
        <f t="shared" si="22"/>
        <v>0</v>
      </c>
      <c r="K48" s="76">
        <f t="shared" si="22"/>
        <v>0</v>
      </c>
      <c r="L48" s="76">
        <f t="shared" si="22"/>
        <v>0</v>
      </c>
      <c r="M48" s="76">
        <f t="shared" si="22"/>
        <v>0</v>
      </c>
      <c r="N48" s="76">
        <f t="shared" si="22"/>
        <v>0</v>
      </c>
      <c r="O48" s="76">
        <f t="shared" si="22"/>
        <v>0</v>
      </c>
      <c r="P48" s="76">
        <f t="shared" si="22"/>
        <v>0</v>
      </c>
      <c r="Q48" s="76">
        <f t="shared" si="22"/>
        <v>0</v>
      </c>
      <c r="R48" s="76">
        <f t="shared" si="22"/>
        <v>0</v>
      </c>
      <c r="S48" s="76">
        <f t="shared" si="22"/>
        <v>0</v>
      </c>
      <c r="T48" s="76">
        <f t="shared" si="22"/>
        <v>0</v>
      </c>
      <c r="U48" s="76">
        <f t="shared" si="22"/>
        <v>0</v>
      </c>
      <c r="V48" s="76">
        <f t="shared" si="22"/>
        <v>0</v>
      </c>
    </row>
    <row r="49" spans="1:22" ht="20.100000000000001" customHeight="1">
      <c r="A49" s="73">
        <v>302</v>
      </c>
      <c r="B49" s="74" t="s">
        <v>93</v>
      </c>
      <c r="C49" s="73" t="s">
        <v>188</v>
      </c>
      <c r="D49" s="74" t="s">
        <v>147</v>
      </c>
      <c r="E49" s="74" t="s">
        <v>96</v>
      </c>
      <c r="F49" s="74" t="s">
        <v>184</v>
      </c>
      <c r="G49" s="76">
        <v>1.56</v>
      </c>
      <c r="H49" s="76">
        <v>1.56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>
        <v>302</v>
      </c>
      <c r="B50" s="74" t="s">
        <v>88</v>
      </c>
      <c r="C50" s="73" t="s">
        <v>189</v>
      </c>
      <c r="D50" s="74" t="s">
        <v>147</v>
      </c>
      <c r="E50" s="74" t="s">
        <v>96</v>
      </c>
      <c r="F50" s="74" t="s">
        <v>184</v>
      </c>
      <c r="G50" s="76">
        <v>1.04</v>
      </c>
      <c r="H50" s="76">
        <v>1.04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>
        <v>302</v>
      </c>
      <c r="B51" s="74" t="s">
        <v>150</v>
      </c>
      <c r="C51" s="73" t="s">
        <v>190</v>
      </c>
      <c r="D51" s="74" t="s">
        <v>147</v>
      </c>
      <c r="E51" s="74" t="s">
        <v>96</v>
      </c>
      <c r="F51" s="74" t="s">
        <v>184</v>
      </c>
      <c r="G51" s="76">
        <v>1.04</v>
      </c>
      <c r="H51" s="76">
        <v>1.04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>
        <v>302</v>
      </c>
      <c r="B52" s="74" t="s">
        <v>82</v>
      </c>
      <c r="C52" s="73" t="s">
        <v>191</v>
      </c>
      <c r="D52" s="74" t="s">
        <v>147</v>
      </c>
      <c r="E52" s="74" t="s">
        <v>96</v>
      </c>
      <c r="F52" s="74" t="s">
        <v>184</v>
      </c>
      <c r="G52" s="76">
        <v>0.78</v>
      </c>
      <c r="H52" s="76">
        <v>0.78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 s="73">
        <v>302</v>
      </c>
      <c r="B53" s="74" t="s">
        <v>104</v>
      </c>
      <c r="C53" s="73" t="s">
        <v>192</v>
      </c>
      <c r="D53" s="74" t="s">
        <v>147</v>
      </c>
      <c r="E53" s="74" t="s">
        <v>96</v>
      </c>
      <c r="F53" s="74" t="s">
        <v>184</v>
      </c>
      <c r="G53" s="76">
        <v>2.6</v>
      </c>
      <c r="H53" s="76">
        <v>2.6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302</v>
      </c>
      <c r="B54" s="74" t="s">
        <v>193</v>
      </c>
      <c r="C54" s="73" t="s">
        <v>194</v>
      </c>
      <c r="D54" s="74" t="s">
        <v>147</v>
      </c>
      <c r="E54" s="74" t="s">
        <v>96</v>
      </c>
      <c r="F54" s="74" t="s">
        <v>184</v>
      </c>
      <c r="G54" s="76">
        <v>1.04</v>
      </c>
      <c r="H54" s="76">
        <v>1.04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>
        <v>302</v>
      </c>
      <c r="B55" s="74" t="s">
        <v>195</v>
      </c>
      <c r="C55" s="73" t="s">
        <v>196</v>
      </c>
      <c r="D55" s="74" t="s">
        <v>147</v>
      </c>
      <c r="E55" s="74" t="s">
        <v>96</v>
      </c>
      <c r="F55" s="74" t="s">
        <v>184</v>
      </c>
      <c r="G55" s="76">
        <v>0.76</v>
      </c>
      <c r="H55" s="76">
        <v>0.76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 s="73">
        <v>302</v>
      </c>
      <c r="B56" s="74" t="s">
        <v>197</v>
      </c>
      <c r="C56" s="73" t="s">
        <v>198</v>
      </c>
      <c r="D56" s="74" t="s">
        <v>147</v>
      </c>
      <c r="E56" s="74" t="s">
        <v>96</v>
      </c>
      <c r="F56" s="74" t="s">
        <v>184</v>
      </c>
      <c r="G56" s="76">
        <v>2.4</v>
      </c>
      <c r="H56" s="76">
        <v>2.4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</sheetData>
  <sheetProtection formatCells="0" formatColumns="0" formatRows="0"/>
  <mergeCells count="21">
    <mergeCell ref="V4:V6"/>
    <mergeCell ref="S4:T5"/>
    <mergeCell ref="A3:C5"/>
    <mergeCell ref="D3:F5"/>
    <mergeCell ref="H4:I5"/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</mergeCells>
  <phoneticPr fontId="19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A11" sqref="A11:B1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199</v>
      </c>
      <c r="B1" s="187"/>
      <c r="C1" s="58"/>
    </row>
    <row r="2" spans="1:3" ht="18.75" customHeight="1">
      <c r="A2" s="59" t="s">
        <v>1</v>
      </c>
      <c r="B2" s="60" t="s">
        <v>2</v>
      </c>
    </row>
    <row r="3" spans="1:3" s="55" customFormat="1" ht="30" customHeight="1">
      <c r="A3" s="61" t="s">
        <v>200</v>
      </c>
      <c r="B3" s="62" t="s">
        <v>201</v>
      </c>
      <c r="C3" s="57"/>
    </row>
    <row r="4" spans="1:3" s="56" customFormat="1" ht="30" customHeight="1">
      <c r="A4" s="63" t="s">
        <v>202</v>
      </c>
      <c r="B4" s="64">
        <v>4.3600000000000003</v>
      </c>
      <c r="C4" s="65"/>
    </row>
    <row r="5" spans="1:3" s="56" customFormat="1" ht="30" customHeight="1">
      <c r="A5" s="66" t="s">
        <v>203</v>
      </c>
      <c r="B5" s="64">
        <v>0</v>
      </c>
      <c r="C5" s="65"/>
    </row>
    <row r="6" spans="1:3" s="56" customFormat="1" ht="30" customHeight="1">
      <c r="A6" s="66" t="s">
        <v>204</v>
      </c>
      <c r="B6" s="64">
        <v>0.76</v>
      </c>
      <c r="C6" s="65"/>
    </row>
    <row r="7" spans="1:3" s="56" customFormat="1" ht="30" customHeight="1">
      <c r="A7" s="66" t="s">
        <v>205</v>
      </c>
      <c r="B7" s="64">
        <v>3.6</v>
      </c>
      <c r="C7" s="65"/>
    </row>
    <row r="8" spans="1:3" s="56" customFormat="1" ht="30" customHeight="1">
      <c r="A8" s="66" t="s">
        <v>206</v>
      </c>
      <c r="B8" s="64">
        <v>3.6</v>
      </c>
      <c r="C8" s="65"/>
    </row>
    <row r="9" spans="1:3" s="56" customFormat="1" ht="30" customHeight="1">
      <c r="A9" s="66" t="s">
        <v>207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208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9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209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112</v>
      </c>
      <c r="B3" s="190"/>
      <c r="C3" s="191"/>
      <c r="D3" s="196" t="s">
        <v>113</v>
      </c>
      <c r="E3" s="192" t="s">
        <v>114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115</v>
      </c>
      <c r="G4" s="193"/>
      <c r="H4" s="193"/>
      <c r="I4" s="43" t="s">
        <v>116</v>
      </c>
    </row>
    <row r="5" spans="1:9" s="34" customFormat="1" ht="37.5" customHeight="1">
      <c r="A5" s="194"/>
      <c r="B5" s="195"/>
      <c r="C5" s="195"/>
      <c r="D5" s="198"/>
      <c r="E5" s="199"/>
      <c r="F5" s="42" t="s">
        <v>117</v>
      </c>
      <c r="G5" s="42" t="s">
        <v>118</v>
      </c>
      <c r="H5" s="42" t="s">
        <v>119</v>
      </c>
      <c r="I5" s="42" t="s">
        <v>117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210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138</v>
      </c>
      <c r="B3" s="29" t="s">
        <v>139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11.22</v>
      </c>
      <c r="D4" s="33"/>
    </row>
    <row r="5" spans="1:4" ht="20.100000000000001" customHeight="1">
      <c r="A5" s="30" t="s">
        <v>184</v>
      </c>
      <c r="B5" s="31"/>
      <c r="C5" s="32">
        <f>SUM(C6:C13)</f>
        <v>11.22</v>
      </c>
    </row>
    <row r="6" spans="1:4" ht="20.100000000000001" customHeight="1">
      <c r="A6" s="30" t="s">
        <v>211</v>
      </c>
      <c r="B6" s="31" t="s">
        <v>184</v>
      </c>
      <c r="C6" s="32">
        <v>1.56</v>
      </c>
    </row>
    <row r="7" spans="1:4" ht="20.100000000000001" customHeight="1">
      <c r="A7" s="30" t="s">
        <v>212</v>
      </c>
      <c r="B7" s="31" t="s">
        <v>184</v>
      </c>
      <c r="C7" s="32">
        <v>1.04</v>
      </c>
    </row>
    <row r="8" spans="1:4" ht="20.100000000000001" customHeight="1">
      <c r="A8" s="30" t="s">
        <v>213</v>
      </c>
      <c r="B8" s="31" t="s">
        <v>184</v>
      </c>
      <c r="C8" s="32">
        <v>1.04</v>
      </c>
    </row>
    <row r="9" spans="1:4" ht="20.100000000000001" customHeight="1">
      <c r="A9" s="30" t="s">
        <v>214</v>
      </c>
      <c r="B9" s="31" t="s">
        <v>184</v>
      </c>
      <c r="C9" s="32">
        <v>0.78</v>
      </c>
    </row>
    <row r="10" spans="1:4" ht="20.100000000000001" customHeight="1">
      <c r="A10" s="30" t="s">
        <v>215</v>
      </c>
      <c r="B10" s="31" t="s">
        <v>184</v>
      </c>
      <c r="C10" s="32">
        <v>2.6</v>
      </c>
    </row>
    <row r="11" spans="1:4" ht="20.100000000000001" customHeight="1">
      <c r="A11" s="30" t="s">
        <v>216</v>
      </c>
      <c r="B11" s="31" t="s">
        <v>184</v>
      </c>
      <c r="C11" s="32">
        <v>1.04</v>
      </c>
    </row>
    <row r="12" spans="1:4" ht="20.100000000000001" customHeight="1">
      <c r="A12" s="30" t="s">
        <v>217</v>
      </c>
      <c r="B12" s="31" t="s">
        <v>184</v>
      </c>
      <c r="C12" s="32">
        <v>0.76</v>
      </c>
    </row>
    <row r="13" spans="1:4" ht="20.100000000000001" customHeight="1">
      <c r="A13" s="30" t="s">
        <v>218</v>
      </c>
      <c r="B13" s="31" t="s">
        <v>184</v>
      </c>
      <c r="C13" s="32">
        <v>2.4</v>
      </c>
    </row>
  </sheetData>
  <sheetProtection formatCells="0" formatColumns="0" formatRows="0"/>
  <mergeCells count="1">
    <mergeCell ref="A1:C1"/>
  </mergeCells>
  <phoneticPr fontId="19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2052-11.1.0.8527</vt:lpwstr>
  </property>
</Properties>
</file>